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1\VARNSFORF\ODEVZDANO_210914\VARN_ELO_ESI_210915\"/>
    </mc:Choice>
  </mc:AlternateContent>
  <xr:revisionPtr revIDLastSave="0" documentId="13_ncr:1_{31A9BDE5-C4F1-4A5A-A13A-98B0CB61D0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OVÉ ROZVODY ,STRUKTUROVANÁ K" sheetId="1" r:id="rId1"/>
  </sheets>
  <definedNames>
    <definedName name="_xlnm.Print_Titles" localSheetId="0">'DATOVÉ ROZVODY ,STRUKTUROVANÁ K'!$10:$12</definedName>
    <definedName name="_xlnm.Print_Area" localSheetId="0">'DATOVÉ ROZVODY ,STRUKTUROVANÁ K'!$A$1:$J$385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4" i="1" l="1"/>
  <c r="H374" i="1"/>
  <c r="H57" i="1"/>
  <c r="H56" i="1" s="1"/>
  <c r="H53" i="1"/>
  <c r="H52" i="1" s="1"/>
  <c r="H48" i="1"/>
  <c r="H47" i="1" s="1"/>
  <c r="H43" i="1"/>
  <c r="H39" i="1"/>
  <c r="H35" i="1"/>
  <c r="H31" i="1"/>
  <c r="F28" i="1"/>
  <c r="F29" i="1" s="1"/>
  <c r="F27" i="1" s="1"/>
  <c r="H27" i="1" s="1"/>
  <c r="F25" i="1"/>
  <c r="F24" i="1" s="1"/>
  <c r="H24" i="1" s="1"/>
  <c r="H19" i="1"/>
  <c r="H15" i="1"/>
  <c r="H14" i="1" s="1"/>
  <c r="H382" i="1"/>
  <c r="J374" i="1" l="1"/>
  <c r="H23" i="1"/>
  <c r="H55" i="1"/>
  <c r="I382" i="1"/>
  <c r="J382" i="1"/>
  <c r="F323" i="1" l="1"/>
  <c r="F316" i="1"/>
  <c r="F315" i="1" s="1"/>
  <c r="F298" i="1"/>
  <c r="F307" i="1"/>
  <c r="F306" i="1" s="1"/>
  <c r="F304" i="1"/>
  <c r="F303" i="1" s="1"/>
  <c r="F292" i="1"/>
  <c r="F288" i="1"/>
  <c r="F312" i="1" l="1"/>
  <c r="F313" i="1"/>
  <c r="F311" i="1"/>
  <c r="F297" i="1"/>
  <c r="F269" i="1"/>
  <c r="F268" i="1" s="1"/>
  <c r="F262" i="1"/>
  <c r="F261" i="1" s="1"/>
  <c r="F251" i="1"/>
  <c r="F250" i="1" s="1"/>
  <c r="F255" i="1"/>
  <c r="F254" i="1" s="1"/>
  <c r="F247" i="1"/>
  <c r="F246" i="1" s="1"/>
  <c r="F240" i="1"/>
  <c r="F239" i="1" s="1"/>
  <c r="F232" i="1"/>
  <c r="F205" i="1"/>
  <c r="F203" i="1" s="1"/>
  <c r="F210" i="1" s="1"/>
  <c r="H277" i="1" l="1"/>
  <c r="F314" i="1"/>
  <c r="F310" i="1"/>
  <c r="F309" i="1" s="1"/>
  <c r="F271" i="1"/>
  <c r="F267" i="1"/>
  <c r="F253" i="1"/>
  <c r="F249" i="1"/>
  <c r="F260" i="1"/>
  <c r="F245" i="1"/>
  <c r="F204" i="1"/>
  <c r="I277" i="1" l="1"/>
  <c r="J277" i="1"/>
  <c r="F200" i="1"/>
  <c r="F197" i="1"/>
  <c r="I182" i="1"/>
  <c r="J182" i="1" s="1"/>
  <c r="F185" i="1"/>
  <c r="F184" i="1" s="1"/>
  <c r="H183" i="1" s="1"/>
  <c r="F175" i="1"/>
  <c r="F174" i="1" s="1"/>
  <c r="F167" i="1"/>
  <c r="F166" i="1" s="1"/>
  <c r="F160" i="1"/>
  <c r="F159" i="1" s="1"/>
  <c r="F165" i="1" s="1"/>
  <c r="F152" i="1"/>
  <c r="F151" i="1" s="1"/>
  <c r="F146" i="1"/>
  <c r="F145" i="1" s="1"/>
  <c r="F139" i="1"/>
  <c r="F138" i="1" s="1"/>
  <c r="F144" i="1" s="1"/>
  <c r="O157" i="1"/>
  <c r="O140" i="1"/>
  <c r="F131" i="1"/>
  <c r="F128" i="1" s="1"/>
  <c r="F106" i="1"/>
  <c r="F122" i="1"/>
  <c r="F119" i="1" s="1"/>
  <c r="F113" i="1"/>
  <c r="F112" i="1" s="1"/>
  <c r="F101" i="1"/>
  <c r="F100" i="1" s="1"/>
  <c r="F104" i="1" s="1"/>
  <c r="F96" i="1"/>
  <c r="F95" i="1" s="1"/>
  <c r="F111" i="1"/>
  <c r="F91" i="1"/>
  <c r="F83" i="1"/>
  <c r="F82" i="1" s="1"/>
  <c r="F78" i="1"/>
  <c r="F77" i="1" s="1"/>
  <c r="F73" i="1"/>
  <c r="F69" i="1"/>
  <c r="F70" i="1"/>
  <c r="F65" i="1"/>
  <c r="F67" i="1"/>
  <c r="F155" i="1" l="1"/>
  <c r="F76" i="1"/>
  <c r="F81" i="1" s="1"/>
  <c r="F88" i="1"/>
  <c r="F189" i="1"/>
  <c r="F80" i="1"/>
  <c r="F172" i="1"/>
  <c r="F118" i="1"/>
  <c r="F129" i="1"/>
  <c r="F136" i="1"/>
  <c r="F130" i="1"/>
  <c r="F99" i="1"/>
  <c r="F127" i="1"/>
  <c r="F121" i="1"/>
  <c r="F120" i="1"/>
  <c r="F72" i="1"/>
  <c r="J64" i="1" l="1"/>
  <c r="J191" i="1" s="1"/>
  <c r="J183" i="1"/>
  <c r="I183" i="1"/>
  <c r="H64" i="1"/>
  <c r="H191" i="1" s="1"/>
  <c r="H193" i="1"/>
  <c r="J193" i="1"/>
  <c r="I64" i="1" l="1"/>
  <c r="I191" i="1" s="1"/>
  <c r="I193" i="1"/>
</calcChain>
</file>

<file path=xl/sharedStrings.xml><?xml version="1.0" encoding="utf-8"?>
<sst xmlns="http://schemas.openxmlformats.org/spreadsheetml/2006/main" count="899" uniqueCount="358">
  <si>
    <t xml:space="preserve">Objednatel:   </t>
  </si>
  <si>
    <t xml:space="preserve">Zhotovitel:   </t>
  </si>
  <si>
    <t>Zpracoval:   D&amp;C Power s.r.o.</t>
  </si>
  <si>
    <t>Č.</t>
  </si>
  <si>
    <t>KCN</t>
  </si>
  <si>
    <t>Kód položky</t>
  </si>
  <si>
    <t>Popis</t>
  </si>
  <si>
    <t>MJ</t>
  </si>
  <si>
    <t>Množství celkem</t>
  </si>
  <si>
    <t>Cena dodávky celkem</t>
  </si>
  <si>
    <t>Cena montáže celkem</t>
  </si>
  <si>
    <t>Cena celkem</t>
  </si>
  <si>
    <t>1</t>
  </si>
  <si>
    <t>2</t>
  </si>
  <si>
    <t>3</t>
  </si>
  <si>
    <t>4</t>
  </si>
  <si>
    <t>5</t>
  </si>
  <si>
    <t>6</t>
  </si>
  <si>
    <t>7</t>
  </si>
  <si>
    <t>10</t>
  </si>
  <si>
    <t>11</t>
  </si>
  <si>
    <t>12</t>
  </si>
  <si>
    <t>D1-DATOVÉ ROZVODY</t>
  </si>
  <si>
    <t xml:space="preserve">DATOVÉ ROZVODY   </t>
  </si>
  <si>
    <t>742</t>
  </si>
  <si>
    <t xml:space="preserve">Montáž rozvaděče stojanového   </t>
  </si>
  <si>
    <t>kus</t>
  </si>
  <si>
    <t>742330022</t>
  </si>
  <si>
    <t xml:space="preserve">Montáž napájecího panelu do rozvaděče   </t>
  </si>
  <si>
    <t xml:space="preserve">VYVAZOVACI PANEL 1U 19" HACEK VELKY RAL9   </t>
  </si>
  <si>
    <t>742330023</t>
  </si>
  <si>
    <t xml:space="preserve">Montáž vyvazovacíhoho panelu 1U   </t>
  </si>
  <si>
    <t>742330024</t>
  </si>
  <si>
    <t xml:space="preserve">Montáž patch panelu 24 portů UTP/FTP   </t>
  </si>
  <si>
    <t>742330052</t>
  </si>
  <si>
    <t xml:space="preserve">Popis portů patchpanelu   </t>
  </si>
  <si>
    <t>R</t>
  </si>
  <si>
    <t xml:space="preserve">montáž patch kabelů   </t>
  </si>
  <si>
    <t>001R</t>
  </si>
  <si>
    <t>ks</t>
  </si>
  <si>
    <t xml:space="preserve">Zásuvka datová CAT6 UTP 2×RJ45, oblý tvar, bílá barva   </t>
  </si>
  <si>
    <t xml:space="preserve">KRYT ZASUVKY DATOVÉ   </t>
  </si>
  <si>
    <t xml:space="preserve">Rámeček DATOVÉ ZÁSUVKY   </t>
  </si>
  <si>
    <t>742330042</t>
  </si>
  <si>
    <t xml:space="preserve">Montáž datové dvouzásuvky   </t>
  </si>
  <si>
    <t>1648438</t>
  </si>
  <si>
    <t>m</t>
  </si>
  <si>
    <t>742121001</t>
  </si>
  <si>
    <t xml:space="preserve">Montáž kabelů sdělovacích pro vnitřní rozvody do 15 žil   </t>
  </si>
  <si>
    <t>60X100X075S</t>
  </si>
  <si>
    <t xml:space="preserve">ŽLAB S INT.SPOJ. -POZINKOVÁNO 60X100X0,75   </t>
  </si>
  <si>
    <t>742110102R</t>
  </si>
  <si>
    <t xml:space="preserve">Montáž kabelového žlabu pro slaboproud do 150/100 mm   </t>
  </si>
  <si>
    <t>050R</t>
  </si>
  <si>
    <t xml:space="preserve">Kabel PremiumCord HDMI, pro spojení dvou audio/video zařízení, maximální rozlišení Ultra HD 4K×2K@60hz, kabel obsahuje v jednom z konektorů integrovaný zesilovač, třívrstvé, vysoce kvalitní stínění, přenos počítačové sítě (ethernetu) po HDMI kabelu, 100%   </t>
  </si>
  <si>
    <t>059R</t>
  </si>
  <si>
    <t xml:space="preserve">Montáž kabelu HDMI   </t>
  </si>
  <si>
    <t>742110003</t>
  </si>
  <si>
    <t xml:space="preserve">Montáž trubek pro slaboproud plastových ohebných uložených volně na příchytky   </t>
  </si>
  <si>
    <t xml:space="preserve">Měření metalického KABELU VČ. PROTOKOLU   </t>
  </si>
  <si>
    <t>D2-OPTIKA</t>
  </si>
  <si>
    <t>011R</t>
  </si>
  <si>
    <t>012R</t>
  </si>
  <si>
    <t>742110013</t>
  </si>
  <si>
    <t xml:space="preserve">Montáž trubek a kabelu pro slaboproud plastových tuhých pro vnitřní rozvody pro optická vlákna   </t>
  </si>
  <si>
    <t>013R</t>
  </si>
  <si>
    <t>006R</t>
  </si>
  <si>
    <t>009R</t>
  </si>
  <si>
    <t xml:space="preserve">Celkem   </t>
  </si>
  <si>
    <t>ROZVADEC STOJANOVY 60x60CM 42U</t>
  </si>
  <si>
    <t>Součet</t>
  </si>
  <si>
    <t>002R</t>
  </si>
  <si>
    <t xml:space="preserve">PANEL ROZVODNY  19" 8XZASUVKA 230V2M /   </t>
  </si>
  <si>
    <t xml:space="preserve">Součet </t>
  </si>
  <si>
    <t xml:space="preserve">PATCH PANEL 24XRJ45 CAT6  STP 1U TL   </t>
  </si>
  <si>
    <t>003R</t>
  </si>
  <si>
    <t>Cena  jednotková</t>
  </si>
  <si>
    <t>1NP</t>
  </si>
  <si>
    <t>2NP</t>
  </si>
  <si>
    <t>3NP</t>
  </si>
  <si>
    <t>4NP</t>
  </si>
  <si>
    <t xml:space="preserve">PATCH KABEL CAT6 U/UTP 3M </t>
  </si>
  <si>
    <t>004R</t>
  </si>
  <si>
    <t>005R</t>
  </si>
  <si>
    <t>UPS  RACK 1500VA230V,ZÁSUVKA IEC320 C14 4xIEC 320 C13, SÉRIOVÝ PORT,usb,SMART SLOT</t>
  </si>
  <si>
    <t>DATA SWITCH 10/100/1000Mb 48XRJ45   ,síťový přepínač, řízený, podporuje PoE. Rozhraní: 48x 100/1000 RJ-45</t>
  </si>
  <si>
    <t>007R</t>
  </si>
  <si>
    <t>008R</t>
  </si>
  <si>
    <t>Rozvodnice zapuštěná 2x18mod rozměry 396x361x112,IP40</t>
  </si>
  <si>
    <t>741210001</t>
  </si>
  <si>
    <t>Montáž rozvaděče skříňový oceloplechový do 20kg</t>
  </si>
  <si>
    <t>Router 5xgigabit RJ45, 41,5Mbps</t>
  </si>
  <si>
    <t>Montáž router</t>
  </si>
  <si>
    <t>34571519</t>
  </si>
  <si>
    <t xml:space="preserve">Krabice pod omítku s víčkem, 97/5  </t>
  </si>
  <si>
    <t>741</t>
  </si>
  <si>
    <t>741112101</t>
  </si>
  <si>
    <t xml:space="preserve">Montáž rozvodka zapuštěná plastová kruhová   </t>
  </si>
  <si>
    <t>010R</t>
  </si>
  <si>
    <t>Router WIFI 12,4gHZ,5 ghZ, 1167Mb/s, WEP 64bit, WEP 128bit, WPA, WPA2, WPA-PSK, WPA2-PSK</t>
  </si>
  <si>
    <t xml:space="preserve">Zásuvka datová CAT6 UTP 1×RJ45, oblý tvar, bílá barva   </t>
  </si>
  <si>
    <t xml:space="preserve">Montáž datové zásuvky   </t>
  </si>
  <si>
    <t>014R</t>
  </si>
  <si>
    <t xml:space="preserve">UTP KABEL CAT6 LSZH </t>
  </si>
  <si>
    <t xml:space="preserve">1NP </t>
  </si>
  <si>
    <t>22+22</t>
  </si>
  <si>
    <t>25+25+34+53+53+53+69+56+48+31+18</t>
  </si>
  <si>
    <t>2*(45+50+27+40+36+42+42+42+33+45+28+26+26+26+26+34+41+39+42+42+42)+37+25</t>
  </si>
  <si>
    <t>(38*2*6+15*2)+34+34+31+31+44+49+56</t>
  </si>
  <si>
    <t>60X150X075S</t>
  </si>
  <si>
    <t xml:space="preserve">ŽLAB S INT.SPOJ. -POZINKOVÁNO 60X150X0,75   </t>
  </si>
  <si>
    <t>30+12+8</t>
  </si>
  <si>
    <t>48+6</t>
  </si>
  <si>
    <t>25+5</t>
  </si>
  <si>
    <t>Součet 30+212</t>
  </si>
  <si>
    <t>15+5</t>
  </si>
  <si>
    <t>5+5</t>
  </si>
  <si>
    <t>20+5+10</t>
  </si>
  <si>
    <t>(25+25+34+53+53+53+69+56+48+31+18)/2*0,8</t>
  </si>
  <si>
    <t>(45+50+27+40+36+42+42+42+33+45+28+26+26+26+26+34+41+39+42+42+42)+37+25)*0,8</t>
  </si>
  <si>
    <t>(38*6+15)+34+34+31+31+44+49+56)*0,8</t>
  </si>
  <si>
    <t>Montáž trubek pro slaboproud plastových ohebných uložených pod omítkou vč zasekání</t>
  </si>
  <si>
    <t>2*9+2</t>
  </si>
  <si>
    <t>2*21+2</t>
  </si>
  <si>
    <t>2*13+2</t>
  </si>
  <si>
    <t>742R52</t>
  </si>
  <si>
    <t>Ukončení kabelu koncovkou RJ45</t>
  </si>
  <si>
    <t xml:space="preserve">OPTIKA-příprava   </t>
  </si>
  <si>
    <t>34+34+31+31+44+49+56-do 3.NP z rack</t>
  </si>
  <si>
    <t>34+34+31+31+44+49+56+ 4*7 do 4.np -z rack</t>
  </si>
  <si>
    <t>20x16</t>
  </si>
  <si>
    <t>Montáž stojanového rack strukturované kabeláže</t>
  </si>
  <si>
    <t>HDPE mikrotrubička  7/5,5  pro optkabel 2 vlákna</t>
  </si>
  <si>
    <t>Stavba:   CENTRUM SOCIÁLNÍCH SLUŽEB A UBYTOVNA Č.P. 2470 VARNSDORF,T.G.MASARYKA 2470, PARCELA Č.1685 a 1686/1,  407 47, K.Ú. VARNSDORF</t>
  </si>
  <si>
    <t>Místo:   PRAHA 8, TRÓJA</t>
  </si>
  <si>
    <t>Datum:   11. 9. 2021</t>
  </si>
  <si>
    <t>(38*2*6+15*2)+34+34+31+31+44+49+56+ 4*7+40</t>
  </si>
  <si>
    <t>)(38*6+15*)+34+34+31+31+44+49+56+ 4*7+40)*0,8</t>
  </si>
  <si>
    <t>2*13+2+1</t>
  </si>
  <si>
    <t>121*2</t>
  </si>
  <si>
    <t>D3-</t>
  </si>
  <si>
    <t>SYSTÉM SPOLEČNÉ TV</t>
  </si>
  <si>
    <t>Zapuštěný rozvaděč z ocelového plechu natřeného bílou práškovou barvou, IP30, dveře se zámkem, montážní deska, rozměr 700x1200x160 mm</t>
  </si>
  <si>
    <t>Montážní deska 450X70X 13mm</t>
  </si>
  <si>
    <t>345R08</t>
  </si>
  <si>
    <t>Zásuvka jednonás. víčkem, na povrch, IP44   ,16A/250V, barva bílá</t>
  </si>
  <si>
    <t xml:space="preserve">Montáž zásuvka nástěnná šroubové připojení 2P+N se zapojením vodičů ,venkovní nebo mokré provedení  </t>
  </si>
  <si>
    <t>Zásuvka TV+R bílá</t>
  </si>
  <si>
    <t>Montáž zásuvky koncové nebo průběžné</t>
  </si>
  <si>
    <t>742420011</t>
  </si>
  <si>
    <t xml:space="preserve">Montáž FM antény   </t>
  </si>
  <si>
    <t xml:space="preserve">Anténa FM 1 DIPOL  </t>
  </si>
  <si>
    <t>Rámeček zásuvky TV+R</t>
  </si>
  <si>
    <t>02STA</t>
  </si>
  <si>
    <t>01STA</t>
  </si>
  <si>
    <t>Anténa DAP+</t>
  </si>
  <si>
    <t>Součet 1+1</t>
  </si>
  <si>
    <t xml:space="preserve">Anténa  DVB-T , DVB-T2, UHF venkovní   </t>
  </si>
  <si>
    <t>742420001</t>
  </si>
  <si>
    <t xml:space="preserve">Montáž venkovní televizní antény   </t>
  </si>
  <si>
    <t>Anténní stožár 2m 48mm, žárový zinek</t>
  </si>
  <si>
    <t>742420021</t>
  </si>
  <si>
    <t xml:space="preserve">Montáž antenního stožáru včetně upevňovacího materiálu   </t>
  </si>
  <si>
    <t>742420051</t>
  </si>
  <si>
    <t xml:space="preserve">Montáž anténního rozbočovače   </t>
  </si>
  <si>
    <t xml:space="preserve">Sluč. 3 vstupy, FM - BIII - UHF, UHF průchozí pro napájení   </t>
  </si>
  <si>
    <t>03STA</t>
  </si>
  <si>
    <t>532740</t>
  </si>
  <si>
    <t>KS</t>
  </si>
  <si>
    <t>742420041</t>
  </si>
  <si>
    <t xml:space="preserve">Montáž anténního domovního zesilovače   </t>
  </si>
  <si>
    <t>742420201</t>
  </si>
  <si>
    <t xml:space="preserve">Nastavení zesilovače dle úrovně na zásuvkách   </t>
  </si>
  <si>
    <t xml:space="preserve">Programovatelný zesilovač, DVB-T2 ,LTE800,UHF/VHF </t>
  </si>
  <si>
    <t>04STA</t>
  </si>
  <si>
    <t>Přepěťová ochrana pro koax. Vedení první stupeň 2,5kA/10kA</t>
  </si>
  <si>
    <t>05STA</t>
  </si>
  <si>
    <t>Přepěťová ochrana pro koax. Vedení 2. stupeň 1,5kA</t>
  </si>
  <si>
    <t>Montáž přepěťové ochrany</t>
  </si>
  <si>
    <t>06STA</t>
  </si>
  <si>
    <t>Rozbočovač širokopásmový  1/12 signálu pro pozemní příjem 5-1000Mhz, počet výstupů 12, konektrory F,tlumení stíněním</t>
  </si>
  <si>
    <t>Rozbočovač širokopásmový  1/16 signálu pro pozemní příjem 5-1000Mhz, počet výstupů 12, konektrory F,tlumení stíněním</t>
  </si>
  <si>
    <t>742420061</t>
  </si>
  <si>
    <t>Montáž rozvaděče STA</t>
  </si>
  <si>
    <t>742330811</t>
  </si>
  <si>
    <t>Montáž rack,ups,switch</t>
  </si>
  <si>
    <t>1NP - 4.NP</t>
  </si>
  <si>
    <t>07STA</t>
  </si>
  <si>
    <t>08STA</t>
  </si>
  <si>
    <t>01DATA</t>
  </si>
  <si>
    <t>02DATA</t>
  </si>
  <si>
    <t xml:space="preserve">Trubka ohebná dvouplášťová   40 šedá 25M, PVC, 450N </t>
  </si>
  <si>
    <t>13+14+11+11+11+11</t>
  </si>
  <si>
    <t>14+15+18+17+16+16+16+15+17+15+15+18+22</t>
  </si>
  <si>
    <t>09STA</t>
  </si>
  <si>
    <t xml:space="preserve">Trubka ohebná  25 šedá 50M, PVC, 450N   </t>
  </si>
  <si>
    <t xml:space="preserve">Trubka ohebná   25 šedá 50M, PVC, 450N   </t>
  </si>
  <si>
    <t>010STA</t>
  </si>
  <si>
    <t xml:space="preserve">Kabel koax 75ohm kh21d </t>
  </si>
  <si>
    <t>56+60+44+44+47</t>
  </si>
  <si>
    <t>38+39+50+49+40+45+55+54+41+39+41+54+63</t>
  </si>
  <si>
    <t>(38+39+50+49+40+45+55+54+41+39+41+54+63)-3*13</t>
  </si>
  <si>
    <t>Montáž trubek pro slaboproud plastových ohebných uloženýchbolně na příchytky</t>
  </si>
  <si>
    <t>půda+střecha</t>
  </si>
  <si>
    <t>011STA</t>
  </si>
  <si>
    <t>Kabel koax 75ohm do 22AWG  venkocního prostředí</t>
  </si>
  <si>
    <t>012STA</t>
  </si>
  <si>
    <t>F-konektor</t>
  </si>
  <si>
    <t>Montáž F-konektoru</t>
  </si>
  <si>
    <t xml:space="preserve">Měření útlumu na koncové zásuvce a vystavení protokolu   </t>
  </si>
  <si>
    <t>PŘÍSTUPOVÝ SYSTÉM + CCTV</t>
  </si>
  <si>
    <t>D4-</t>
  </si>
  <si>
    <t>KAMERY</t>
  </si>
  <si>
    <t>TABLO</t>
  </si>
  <si>
    <t>TABLO BYTY</t>
  </si>
  <si>
    <t>23+41+41+44+35+35+35+21+8+36+18+33+18+45+37+22+49+45+26+53</t>
  </si>
  <si>
    <t>TABLA</t>
  </si>
  <si>
    <t>8+20+21+60+30+40</t>
  </si>
  <si>
    <t>TABLA VNITŘNÍ</t>
  </si>
  <si>
    <t>22+18+18+25+45</t>
  </si>
  <si>
    <t>DT BYTY</t>
  </si>
  <si>
    <t>37+37+34+34+47+52+59+41+41+38+38+51+56+63</t>
  </si>
  <si>
    <t>KABEL JYTY 2x1</t>
  </si>
  <si>
    <t>KABEL JYTY 4x1</t>
  </si>
  <si>
    <t>8+20+21+60+30+40+14*5</t>
  </si>
  <si>
    <t>5*6</t>
  </si>
  <si>
    <t xml:space="preserve">Součet   </t>
  </si>
  <si>
    <t>UTP</t>
  </si>
  <si>
    <t>JYTY 2X1</t>
  </si>
  <si>
    <t>JYTY 4X1</t>
  </si>
  <si>
    <t>CCTV</t>
  </si>
  <si>
    <t>14*5*2</t>
  </si>
  <si>
    <t xml:space="preserve">Trubka ohebná dvouplášťová PR  75   PVC, 450N </t>
  </si>
  <si>
    <t>Trubka ohebná dvouplášťová   40  , PVC</t>
  </si>
  <si>
    <t>Montáž trubek pro slaboproud plastových ohebných uložených V ZEMI</t>
  </si>
  <si>
    <t>01CCTV</t>
  </si>
  <si>
    <t>Kamera IP DOME, Poe,4MP, H 1,8-12mm,dekekce narušení zóny,IR přísvit,audio vstup, audio výstup vestavěný mikrofon,pokročilá analýza obrazu ,základna pro kameru</t>
  </si>
  <si>
    <t>Kamera IP DOME, Poe,4MP, H 1,8-12mm,dekekce narušení zóny,IR přísvit,audio vstup, audio výstup vestavěný mikrofon,pokročilá analýza obrazu ,držák kamery,základna pro kameru venkovní prostředí</t>
  </si>
  <si>
    <t>Montáž vnitřní kamery</t>
  </si>
  <si>
    <t>Montáž venkovní  kamery</t>
  </si>
  <si>
    <t>Montáž samopepy" Střeženo kamerovým systémem</t>
  </si>
  <si>
    <t>Samolepa " Střeženo kamerovým systémem</t>
  </si>
  <si>
    <t>02CCTV</t>
  </si>
  <si>
    <t>03CCTV</t>
  </si>
  <si>
    <t>04CCTV</t>
  </si>
  <si>
    <t>NVR rekordér s Poe pro 16 IP kamer, max rozlišení 8Mpix,počet HDD 2,pokročilá analýza</t>
  </si>
  <si>
    <t>NVR rekordér s Poe pro 4 IP kamer, max rozlišení 8Mpix,počet HDD 2,pokročilá analýza</t>
  </si>
  <si>
    <t>05CCTV</t>
  </si>
  <si>
    <t>HDD SATA 8TB</t>
  </si>
  <si>
    <t>HDD SATA 4TB</t>
  </si>
  <si>
    <t>Instalace DVR</t>
  </si>
  <si>
    <t>instalace a nastavení SW pro sledování kamer</t>
  </si>
  <si>
    <t>licence k připojení jedné kamery kSW</t>
  </si>
  <si>
    <t>nastavení záběru podle přání uživatele</t>
  </si>
  <si>
    <t>Elektromechanický zámek hluboký, komplet vč kabeláže, komplet, obousměrná střelka,samozamykací,jištění zamykání zámku, napájení 12-24V,Certifikace Nbú bezpečnostní třída 3,ČSN EN 1627,ČSN EN179,ČSN EN1125,ČSN EN 1634-1, 0 fail secure, bezpečnostní kování dle ČSN EN1125,průchodka,protiplech, kabel s konektorem</t>
  </si>
  <si>
    <t>01DT</t>
  </si>
  <si>
    <t>06CCTV</t>
  </si>
  <si>
    <t>07CCTV</t>
  </si>
  <si>
    <t>NASTAVENÍ ZÁMKU S PANIKOVOU FUNKCÍ</t>
  </si>
  <si>
    <t>02DT</t>
  </si>
  <si>
    <t>03DT</t>
  </si>
  <si>
    <t>05DT</t>
  </si>
  <si>
    <t>Venkovní tablo videotelefonu(příprava na kameru) , IP technologie , antivandal, Iprelé 1vstup, 1 výstup,Poe,1 tlačítko,,reproduktor,čtečka ,vč vjezdového sloupku</t>
  </si>
  <si>
    <t>Venkovní tablo videotelefonu , IP technologie ,kamera s přísvitem,čtečka karet, antivandal, Iprelé 1vstup, 1 výstup,Poe,1 tlačítko,1Xklávesnice,jmenný seznam,reproduktor vč, krabice</t>
  </si>
  <si>
    <t>Venkovní tablo videotelefonu , IP technologie ,kamera s přísvitem,, antivandal, Iprelé 1vstup, 1 výstup,Poe,1 tlačítko,reproduktor, vč krabice</t>
  </si>
  <si>
    <t>Venkovní tablo videotelefonu(příprava na kameru) , IP technologie ,čtečka karet, antivandal, Iprelé 1vstup, 1 výstup,Poe,1 tlačítko,1Xklávesnice,jmenný seznam,reproduktor, vč krabice</t>
  </si>
  <si>
    <t>Součet 3+2</t>
  </si>
  <si>
    <t>06DT</t>
  </si>
  <si>
    <t>Vnitřní odpívídací jednotka videotelefonu, vysokokapacitní displej 19:9, IP technologie , POE, zabudovaný mikrofon</t>
  </si>
  <si>
    <t>Součet 7+7</t>
  </si>
  <si>
    <t>Vnitřní odpívídací jednotka audio,IP technologie,POE,klávesnice, tlačítko otevírání dveří, a brány</t>
  </si>
  <si>
    <t>montáž í komunikačního tabla</t>
  </si>
  <si>
    <t>Součet 5+6</t>
  </si>
  <si>
    <t>montáž nástěnného audio/video telefonu</t>
  </si>
  <si>
    <t>07DT</t>
  </si>
  <si>
    <t>Zdroj pro zvonek 230V/12V</t>
  </si>
  <si>
    <t>08DT</t>
  </si>
  <si>
    <t>montáž napájecího zdroje</t>
  </si>
  <si>
    <t>Zvonek bytový, melodie</t>
  </si>
  <si>
    <t>montáž zvonku bytového</t>
  </si>
  <si>
    <t>Ovládač tlačítkový zapínací se svoekou N, s průzorem,pod omítku  řazení 1/0So, 10/S, s krytem s průzorem   vč LED diody,10 A, 250 V AC
Upevnění šrouby.
Bezšroubové svorky (pro vodiče 1,5-2,5 mm²).</t>
  </si>
  <si>
    <t>741310113</t>
  </si>
  <si>
    <t xml:space="preserve">Montáž ovladač (polo)zapuštěný bezšroubové připojení 1/0S-zapínací se signální doutnavkou   </t>
  </si>
  <si>
    <t xml:space="preserve">Krabice pod omítku  97/5  </t>
  </si>
  <si>
    <t>Součet 7+7+7+7+5</t>
  </si>
  <si>
    <t>Oživení systému přístupu do budovy</t>
  </si>
  <si>
    <t>Součet 6+6+5+5+14+14</t>
  </si>
  <si>
    <t>VRN</t>
  </si>
  <si>
    <t xml:space="preserve">Vedlejší rozpočtové náklady , REVIZE,ATD   </t>
  </si>
  <si>
    <t>741810003</t>
  </si>
  <si>
    <t>Zkoušky a prohlídky elektrických rozvodů a zařízení celková prohlídka a vyhotovení revizní zprávy pro objem montážních prací přes 500 do 1000 tis. Kč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</si>
  <si>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</si>
  <si>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</si>
  <si>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 xml:space="preserve">Projekt skutečného provedení </t>
  </si>
  <si>
    <t>D</t>
  </si>
  <si>
    <t>Svislé a kompletní konstrukce</t>
  </si>
  <si>
    <t>K</t>
  </si>
  <si>
    <t>Příčky jednoduché z cihel děrovaných klasických spojených na pero a drážku na maltu M5, pevnost cihel do P15, tl. příčky 300 mm</t>
  </si>
  <si>
    <t>m2</t>
  </si>
  <si>
    <t>PSC</t>
  </si>
  <si>
    <t xml:space="preserve">Poznámka k souboru cen:_x000D_
1. Množství jednotek se určuje v m2 plochy konstrukce._x000D_
</t>
  </si>
  <si>
    <t>VV</t>
  </si>
  <si>
    <t/>
  </si>
  <si>
    <t>"nika pro rozvaděč" (0,8*2,0)+(1,4*0,8)+(1,2*0,8)*2+(0,4*0,7)+(0,7*1,0)</t>
  </si>
  <si>
    <t>612321141</t>
  </si>
  <si>
    <t>Omítka vápenocementová vnitřních ploch nanášená ručně dvouvrstvá, tloušťky jádrové omítky do 10 mm a tloušťky štuku do 3 mm štuková svislých konstrukcí stěn</t>
  </si>
  <si>
    <t xml:space="preserve">Poznámka k souboru cen:_x000D_
1. Pro ocenění nanášení omítek v tloušťce jádrové omítky přes 10 mm se použije příplatek za každých dalších i započatých 5 mm._x000D_
2. Omítky stropních konstrukcí nanášené na pletivo se oceňují cenami omítek žebrových stropů nebo osamělých trámů._x000D_
3. Podkladní a spojovací vrstvy se oceňují cenami souboru cen 61.13-1... této části katalogu._x000D_
</t>
  </si>
  <si>
    <t>9</t>
  </si>
  <si>
    <t>Ostatní konstrukce a práce, bourání</t>
  </si>
  <si>
    <t>973032616</t>
  </si>
  <si>
    <t>Vysekání kapes ve zdivu z dutých cihel nebo tvárnic pro špalíky a krabice, velikosti do 100x100x50 mm</t>
  </si>
  <si>
    <t>974031132</t>
  </si>
  <si>
    <t>Vysekání rýh ve zdivu cihelném na maltu vápennou nebo vápenocementovou do hl. 50 mm a šířky do 70 mm</t>
  </si>
  <si>
    <t>8</t>
  </si>
  <si>
    <t>977151118</t>
  </si>
  <si>
    <t>Jádrové vrty diamantovými korunkami do stavebních materiálů (železobetonu, betonu, cihel, obkladů, dlažeb, kamene) průměru přes 90 do 100 mm</t>
  </si>
  <si>
    <t xml:space="preserve">Poznámka k souboru cen:_x000D_
1. V cenách jsou započteny i náklady na rozměření, ukotvení vrtacího stroje, vrtání, opotřebení diamantových vrtacích korunek a spotřebu vody._x000D_
2. V cenách -1211 až -1233 pro dovrchní vrty jsou započteny i náklady na odsátí výplachové vody z vrtu._x000D_
</t>
  </si>
  <si>
    <t>Demontáž stávající elektroinstalace- rozvaděče</t>
  </si>
  <si>
    <t xml:space="preserve">4xrozvaděč patrový </t>
  </si>
  <si>
    <t xml:space="preserve">Demontáž stávající elektroinstalace- kabely </t>
  </si>
  <si>
    <t>vrty do zděné příčky do průměru 50mm</t>
  </si>
  <si>
    <t>140*0,2</t>
  </si>
  <si>
    <t>997</t>
  </si>
  <si>
    <t>Přesun sutě</t>
  </si>
  <si>
    <t>997013813</t>
  </si>
  <si>
    <t>Poplatek za uložení stavebního odpadu na skládce (skládkovné) z plastických hmot zatříděného do Katalogu odpadů pod kódem 17 02 03</t>
  </si>
  <si>
    <t>t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</si>
  <si>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</si>
  <si>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"předběžný odhad, bude upřesněn na základě vážních dokladů"8,011</t>
  </si>
  <si>
    <t>998</t>
  </si>
  <si>
    <t>Přesun hmot</t>
  </si>
  <si>
    <t>998011003</t>
  </si>
  <si>
    <t>Přesun hmot pro budovy občanské výstavby, bydlení, výrobu a služby s nosnou svislou konstrukcí zděnou z cihel, tvárnic nebo kamene vodorovná dopravní vzdálenost do 100 m pro budovy výšky do 12m</t>
  </si>
  <si>
    <t xml:space="preserve">Poznámka k souboru cen:_x000D_
1. Ceny -7001 až -7006 lze použít v případě, kdy dochází ke ztížení přesunu např. tím, že není možné instalovat jeřáb._x000D_
2. K cenám -7001 až -7006 lze použít příplatky za zvětšený přesun -1014 až -1019, -2034 až -2039 nebo -2114 až 2119._x000D_
3. Jestliže pro svislý přesun používá zařízení investora (např. výtah v budově), užijí se pro ocenění přesunu hmot ceny stanovené pro nejmenší výšku, tj. 6 m._x000D_
</t>
  </si>
  <si>
    <t>PSV</t>
  </si>
  <si>
    <t>Práce a dodávky PSV</t>
  </si>
  <si>
    <t>727</t>
  </si>
  <si>
    <t>Protipožární trubní ucpávky předizolované kovové potrubí prostup stěnou tloušťky 100 mm požární odolnost EI 60-120 D 110</t>
  </si>
  <si>
    <t xml:space="preserve">Poznámka k souboru cen:_x000D_
1. V cenách -1111 až 1119, -1131 až 1219, -1321 až 1419 je započtena tloušťka vyplňované spáry 15mm a šířka 20 mm._x000D_
2. V cenách -1301 až 1319, -1421 až 1429 je započtena tloušťka vyplňované spáry 25mm a šířka 15 mm._x000D_
3. V cenách -1121 až 1129, -1221 až 1229, -1501 až 1509 je započtena tloušťka vyplňované spáry 15-20 mm._x000D_
4. V cenách -1111 až 1119, -1131 až 1219, -1321 až 1419 je započteno opláštění potrubí minerální vlnou tloušťky 35mm._x000D_
5. V cenách -1121 až 1129, -1221 až 1229 je započteno opláštění potrubí minerální vlnou tloušťky 32mm._x000D_
6. V cenách -1301 až 1319, -1421 až 1429 je započteno opláštění potrubí minerální vlnou tloušťky 20mm._x000D_
</t>
  </si>
  <si>
    <t>"nika pro rozvaděč" (0,7*1,0)+ 14*(0,4*0,4)</t>
  </si>
  <si>
    <t>Součet 64+32+50</t>
  </si>
  <si>
    <t>10*0,4</t>
  </si>
  <si>
    <t>4*60+10*60+4*80</t>
  </si>
  <si>
    <t>Objekt:   D.1.4.D2  ZAŘÍZENÍ SLABOPROUDÉ ELEKTROTECHNIKY</t>
  </si>
  <si>
    <t>D5</t>
  </si>
  <si>
    <t>Požární signalizace</t>
  </si>
  <si>
    <t>Kombinovaný detektor kouře a teplot se sirénkou - bezdrátový</t>
  </si>
  <si>
    <t>montáž Kombinovaný detektor kouře a teplot se sirénkou - bezdrátový</t>
  </si>
  <si>
    <t>01PS</t>
  </si>
  <si>
    <t>742210121</t>
  </si>
  <si>
    <t>Součet  6+4+11+11</t>
  </si>
  <si>
    <t>342244121</t>
  </si>
  <si>
    <t>741211813</t>
  </si>
  <si>
    <t>460510094</t>
  </si>
  <si>
    <t>742190004</t>
  </si>
  <si>
    <t>požární ochrana</t>
  </si>
  <si>
    <t>742420121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</si>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</sst>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;\-#,##0.000"/>
    <numFmt numFmtId="165" formatCode="#,##0.000"/>
    <numFmt numFmtId="166" formatCode="#,##0.00_ ;\-#,##0.00\ "/>
    <numFmt numFmtId="167" formatCode="0.0"/>
  </numFmts>
  <fonts count="30">
    <font>
      <sz val="8"/>
      <name val="MS Sans Serif"/>
      <charset val="1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9"/>
      <name val="MS Sans Serif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YR"/>
      <charset val="238"/>
    </font>
    <font>
      <sz val="8"/>
      <name val="Arial"/>
      <family val="2"/>
      <charset val="238"/>
    </font>
    <font>
      <sz val="7"/>
      <name val="Arial CE"/>
      <family val="2"/>
      <charset val="238"/>
    </font>
    <font>
      <b/>
      <sz val="11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0000"/>
      <name val="MS Sans Serif"/>
      <charset val="238"/>
    </font>
    <font>
      <i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12"/>
      <color rgb="FF003366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sz val="9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FF"/>
      </patternFill>
    </fill>
    <fill>
      <patternFill patternType="solid">
        <fgColor rgb="FFF5F5F5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/>
      <top style="hair">
        <color rgb="FF969696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/>
      <protection locked="0"/>
    </xf>
  </cellStyleXfs>
  <cellXfs count="259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center" vertical="top" wrapText="1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>
      <alignment horizontal="left" vertical="top"/>
      <protection locked="0"/>
    </xf>
    <xf numFmtId="0" fontId="2" fillId="0" borderId="0" xfId="0" applyFont="1" applyAlignment="1" applyProtection="1">
      <alignment horizontal="left" vertical="center"/>
    </xf>
    <xf numFmtId="37" fontId="4" fillId="0" borderId="0" xfId="0" applyNumberFormat="1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0" fillId="0" borderId="0" xfId="0" applyNumberFormat="1" applyFont="1" applyAlignment="1">
      <alignment horizontal="right" vertical="top"/>
      <protection locked="0"/>
    </xf>
    <xf numFmtId="39" fontId="5" fillId="0" borderId="0" xfId="0" applyNumberFormat="1" applyFont="1" applyAlignment="1" applyProtection="1">
      <alignment horizontal="right" vertical="top"/>
    </xf>
    <xf numFmtId="0" fontId="2" fillId="0" borderId="0" xfId="0" applyFont="1" applyAlignment="1" applyProtection="1">
      <alignment horizontal="center" vertical="top" wrapText="1"/>
    </xf>
    <xf numFmtId="0" fontId="6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 wrapText="1"/>
    </xf>
    <xf numFmtId="164" fontId="2" fillId="0" borderId="0" xfId="0" applyNumberFormat="1" applyFont="1" applyAlignment="1" applyProtection="1">
      <alignment horizontal="right" vertical="top"/>
    </xf>
    <xf numFmtId="39" fontId="3" fillId="0" borderId="0" xfId="0" applyNumberFormat="1" applyFont="1" applyAlignment="1">
      <alignment horizontal="right" vertical="top"/>
      <protection locked="0"/>
    </xf>
    <xf numFmtId="39" fontId="2" fillId="0" borderId="0" xfId="0" applyNumberFormat="1" applyFont="1" applyAlignment="1" applyProtection="1">
      <alignment horizontal="right" vertical="top"/>
    </xf>
    <xf numFmtId="0" fontId="2" fillId="0" borderId="0" xfId="0" applyFont="1" applyAlignment="1">
      <alignment horizontal="left"/>
      <protection locked="0"/>
    </xf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  <protection locked="0"/>
    </xf>
    <xf numFmtId="0" fontId="9" fillId="0" borderId="0" xfId="0" applyFont="1" applyAlignment="1" applyProtection="1">
      <alignment horizontal="left"/>
    </xf>
    <xf numFmtId="37" fontId="10" fillId="0" borderId="0" xfId="0" applyNumberFormat="1" applyFont="1" applyAlignment="1">
      <alignment horizontal="center"/>
      <protection locked="0"/>
    </xf>
    <xf numFmtId="0" fontId="10" fillId="0" borderId="0" xfId="0" applyFont="1" applyAlignment="1">
      <alignment horizontal="center" wrapText="1"/>
      <protection locked="0"/>
    </xf>
    <xf numFmtId="0" fontId="10" fillId="0" borderId="0" xfId="0" applyFont="1" applyAlignment="1">
      <alignment horizontal="left" wrapText="1"/>
      <protection locked="0"/>
    </xf>
    <xf numFmtId="164" fontId="10" fillId="0" borderId="0" xfId="0" applyNumberFormat="1" applyFont="1" applyAlignment="1">
      <alignment horizontal="right"/>
      <protection locked="0"/>
    </xf>
    <xf numFmtId="39" fontId="10" fillId="0" borderId="0" xfId="0" applyNumberFormat="1" applyFont="1" applyAlignment="1">
      <alignment horizontal="right"/>
      <protection locked="0"/>
    </xf>
    <xf numFmtId="37" fontId="5" fillId="0" borderId="1" xfId="0" applyNumberFormat="1" applyFont="1" applyBorder="1" applyAlignment="1">
      <alignment horizontal="center"/>
      <protection locked="0"/>
    </xf>
    <xf numFmtId="0" fontId="5" fillId="0" borderId="1" xfId="0" applyFont="1" applyBorder="1" applyAlignment="1">
      <alignment horizontal="center" wrapText="1"/>
      <protection locked="0"/>
    </xf>
    <xf numFmtId="0" fontId="5" fillId="0" borderId="1" xfId="0" applyFont="1" applyBorder="1" applyAlignment="1">
      <alignment horizontal="left" wrapText="1"/>
      <protection locked="0"/>
    </xf>
    <xf numFmtId="164" fontId="5" fillId="0" borderId="1" xfId="0" applyNumberFormat="1" applyFont="1" applyBorder="1" applyAlignment="1">
      <alignment horizontal="right"/>
      <protection locked="0"/>
    </xf>
    <xf numFmtId="39" fontId="5" fillId="0" borderId="1" xfId="0" applyNumberFormat="1" applyFont="1" applyBorder="1" applyAlignment="1">
      <alignment horizontal="right"/>
      <protection locked="0"/>
    </xf>
    <xf numFmtId="37" fontId="11" fillId="0" borderId="1" xfId="0" applyNumberFormat="1" applyFont="1" applyBorder="1" applyAlignment="1">
      <alignment horizontal="center"/>
      <protection locked="0"/>
    </xf>
    <xf numFmtId="0" fontId="11" fillId="0" borderId="1" xfId="0" applyFont="1" applyBorder="1" applyAlignment="1">
      <alignment horizontal="center" wrapText="1"/>
      <protection locked="0"/>
    </xf>
    <xf numFmtId="0" fontId="11" fillId="0" borderId="1" xfId="0" applyFont="1" applyBorder="1" applyAlignment="1">
      <alignment horizontal="left" wrapText="1"/>
      <protection locked="0"/>
    </xf>
    <xf numFmtId="164" fontId="11" fillId="0" borderId="1" xfId="0" applyNumberFormat="1" applyFont="1" applyBorder="1" applyAlignment="1">
      <alignment horizontal="right"/>
      <protection locked="0"/>
    </xf>
    <xf numFmtId="39" fontId="11" fillId="0" borderId="1" xfId="0" applyNumberFormat="1" applyFont="1" applyBorder="1" applyAlignment="1">
      <alignment horizontal="right"/>
      <protection locked="0"/>
    </xf>
    <xf numFmtId="37" fontId="13" fillId="0" borderId="0" xfId="0" applyNumberFormat="1" applyFont="1" applyAlignment="1">
      <alignment horizontal="center"/>
      <protection locked="0"/>
    </xf>
    <xf numFmtId="0" fontId="13" fillId="0" borderId="0" xfId="0" applyFont="1" applyAlignment="1">
      <alignment horizontal="center" wrapText="1"/>
      <protection locked="0"/>
    </xf>
    <xf numFmtId="0" fontId="13" fillId="0" borderId="0" xfId="0" applyFont="1" applyAlignment="1">
      <alignment horizontal="left" wrapText="1"/>
      <protection locked="0"/>
    </xf>
    <xf numFmtId="164" fontId="13" fillId="0" borderId="0" xfId="0" applyNumberFormat="1" applyFont="1" applyAlignment="1">
      <alignment horizontal="right"/>
      <protection locked="0"/>
    </xf>
    <xf numFmtId="39" fontId="13" fillId="0" borderId="0" xfId="0" applyNumberFormat="1" applyFont="1" applyAlignment="1">
      <alignment horizontal="right"/>
      <protection locked="0"/>
    </xf>
    <xf numFmtId="0" fontId="15" fillId="0" borderId="0" xfId="0" applyFont="1" applyAlignment="1" applyProtection="1">
      <alignment horizontal="left" vertical="center" wrapText="1"/>
    </xf>
    <xf numFmtId="165" fontId="15" fillId="0" borderId="0" xfId="0" applyNumberFormat="1" applyFont="1" applyAlignment="1" applyProtection="1">
      <alignment vertical="center"/>
    </xf>
    <xf numFmtId="39" fontId="11" fillId="0" borderId="2" xfId="0" applyNumberFormat="1" applyFont="1" applyBorder="1" applyAlignment="1">
      <alignment horizontal="right"/>
      <protection locked="0"/>
    </xf>
    <xf numFmtId="0" fontId="11" fillId="0" borderId="3" xfId="0" applyFont="1" applyBorder="1" applyAlignment="1">
      <alignment horizontal="center" wrapText="1"/>
      <protection locked="0"/>
    </xf>
    <xf numFmtId="0" fontId="11" fillId="0" borderId="3" xfId="0" applyFont="1" applyBorder="1" applyAlignment="1">
      <alignment horizontal="left" wrapText="1"/>
      <protection locked="0"/>
    </xf>
    <xf numFmtId="164" fontId="11" fillId="0" borderId="3" xfId="0" applyNumberFormat="1" applyFont="1" applyBorder="1" applyAlignment="1">
      <alignment horizontal="right"/>
      <protection locked="0"/>
    </xf>
    <xf numFmtId="39" fontId="11" fillId="0" borderId="3" xfId="0" applyNumberFormat="1" applyFont="1" applyBorder="1" applyAlignment="1">
      <alignment horizontal="right"/>
      <protection locked="0"/>
    </xf>
    <xf numFmtId="0" fontId="15" fillId="0" borderId="4" xfId="0" applyFont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vertical="center"/>
    </xf>
    <xf numFmtId="165" fontId="15" fillId="0" borderId="4" xfId="0" applyNumberFormat="1" applyFont="1" applyBorder="1" applyAlignment="1" applyProtection="1">
      <alignment vertical="center"/>
    </xf>
    <xf numFmtId="39" fontId="11" fillId="0" borderId="4" xfId="0" applyNumberFormat="1" applyFont="1" applyBorder="1" applyAlignment="1">
      <alignment horizontal="right"/>
      <protection locked="0"/>
    </xf>
    <xf numFmtId="164" fontId="11" fillId="0" borderId="4" xfId="0" applyNumberFormat="1" applyFont="1" applyBorder="1" applyAlignment="1">
      <alignment horizontal="right"/>
      <protection locked="0"/>
    </xf>
    <xf numFmtId="0" fontId="11" fillId="0" borderId="5" xfId="0" applyFont="1" applyBorder="1" applyAlignment="1">
      <alignment horizontal="center" wrapText="1"/>
      <protection locked="0"/>
    </xf>
    <xf numFmtId="0" fontId="11" fillId="0" borderId="2" xfId="0" applyFont="1" applyBorder="1" applyAlignment="1">
      <alignment horizontal="left" wrapText="1"/>
      <protection locked="0"/>
    </xf>
    <xf numFmtId="0" fontId="15" fillId="0" borderId="0" xfId="0" applyFont="1" applyBorder="1" applyAlignment="1" applyProtection="1">
      <alignment horizontal="left" vertical="center" wrapText="1"/>
    </xf>
    <xf numFmtId="49" fontId="14" fillId="0" borderId="6" xfId="0" applyNumberFormat="1" applyFont="1" applyBorder="1" applyAlignment="1" applyProtection="1">
      <alignment horizontal="left" vertical="center" wrapText="1"/>
    </xf>
    <xf numFmtId="0" fontId="14" fillId="0" borderId="6" xfId="0" applyFont="1" applyBorder="1" applyAlignment="1" applyProtection="1">
      <alignment horizontal="left" vertical="center" wrapText="1"/>
    </xf>
    <xf numFmtId="0" fontId="14" fillId="0" borderId="6" xfId="0" applyFont="1" applyBorder="1" applyAlignment="1" applyProtection="1">
      <alignment horizontal="center" vertical="center" wrapText="1"/>
    </xf>
    <xf numFmtId="165" fontId="14" fillId="0" borderId="6" xfId="0" applyNumberFormat="1" applyFont="1" applyBorder="1" applyAlignment="1" applyProtection="1">
      <alignment vertical="center"/>
    </xf>
    <xf numFmtId="0" fontId="11" fillId="0" borderId="4" xfId="0" applyFont="1" applyBorder="1" applyAlignment="1">
      <alignment horizontal="left" wrapText="1"/>
      <protection locked="0"/>
    </xf>
    <xf numFmtId="0" fontId="11" fillId="0" borderId="5" xfId="0" applyFont="1" applyBorder="1" applyAlignment="1">
      <alignment horizontal="left" wrapText="1"/>
      <protection locked="0"/>
    </xf>
    <xf numFmtId="39" fontId="11" fillId="0" borderId="7" xfId="0" applyNumberFormat="1" applyFont="1" applyBorder="1" applyAlignment="1">
      <alignment horizontal="right"/>
      <protection locked="0"/>
    </xf>
    <xf numFmtId="49" fontId="14" fillId="0" borderId="8" xfId="0" applyNumberFormat="1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center" vertical="center" wrapText="1"/>
    </xf>
    <xf numFmtId="165" fontId="14" fillId="0" borderId="8" xfId="0" applyNumberFormat="1" applyFont="1" applyBorder="1" applyAlignment="1" applyProtection="1">
      <alignment vertical="center"/>
    </xf>
    <xf numFmtId="39" fontId="5" fillId="0" borderId="2" xfId="0" applyNumberFormat="1" applyFont="1" applyBorder="1" applyAlignment="1">
      <alignment horizontal="right"/>
      <protection locked="0"/>
    </xf>
    <xf numFmtId="49" fontId="16" fillId="0" borderId="4" xfId="0" applyNumberFormat="1" applyFont="1" applyBorder="1" applyAlignment="1" applyProtection="1">
      <alignment horizontal="left" vertical="center" wrapText="1"/>
    </xf>
    <xf numFmtId="166" fontId="11" fillId="0" borderId="4" xfId="0" applyNumberFormat="1" applyFont="1" applyBorder="1" applyAlignment="1">
      <alignment horizontal="right"/>
      <protection locked="0"/>
    </xf>
    <xf numFmtId="0" fontId="5" fillId="0" borderId="4" xfId="0" applyFont="1" applyBorder="1" applyAlignment="1">
      <alignment horizontal="left" wrapText="1"/>
      <protection locked="0"/>
    </xf>
    <xf numFmtId="164" fontId="5" fillId="0" borderId="4" xfId="0" applyNumberFormat="1" applyFont="1" applyBorder="1" applyAlignment="1">
      <alignment horizontal="right"/>
      <protection locked="0"/>
    </xf>
    <xf numFmtId="39" fontId="5" fillId="0" borderId="4" xfId="0" applyNumberFormat="1" applyFont="1" applyBorder="1" applyAlignment="1">
      <alignment horizontal="right"/>
      <protection locked="0"/>
    </xf>
    <xf numFmtId="1" fontId="0" fillId="0" borderId="0" xfId="0" applyNumberFormat="1" applyAlignment="1">
      <alignment horizontal="left" vertical="top"/>
      <protection locked="0"/>
    </xf>
    <xf numFmtId="167" fontId="15" fillId="0" borderId="4" xfId="0" applyNumberFormat="1" applyFont="1" applyBorder="1" applyAlignment="1" applyProtection="1">
      <alignment horizontal="left" vertical="center" wrapText="1"/>
    </xf>
    <xf numFmtId="164" fontId="0" fillId="0" borderId="0" xfId="0" applyNumberFormat="1" applyAlignment="1">
      <alignment horizontal="left" vertical="top"/>
      <protection locked="0"/>
    </xf>
    <xf numFmtId="2" fontId="15" fillId="0" borderId="4" xfId="0" applyNumberFormat="1" applyFont="1" applyBorder="1" applyAlignment="1" applyProtection="1">
      <alignment horizontal="left" vertical="center" wrapText="1"/>
    </xf>
    <xf numFmtId="0" fontId="17" fillId="0" borderId="1" xfId="0" applyFont="1" applyBorder="1" applyAlignment="1">
      <alignment horizontal="left" wrapText="1"/>
      <protection locked="0"/>
    </xf>
    <xf numFmtId="0" fontId="18" fillId="0" borderId="0" xfId="0" applyFont="1" applyAlignment="1" applyProtection="1">
      <alignment horizontal="left" vertical="center" wrapText="1"/>
    </xf>
    <xf numFmtId="0" fontId="18" fillId="0" borderId="4" xfId="0" applyFont="1" applyBorder="1" applyAlignment="1" applyProtection="1">
      <alignment vertical="center"/>
    </xf>
    <xf numFmtId="165" fontId="18" fillId="0" borderId="0" xfId="0" applyNumberFormat="1" applyFont="1" applyAlignment="1" applyProtection="1">
      <alignment vertical="center"/>
    </xf>
    <xf numFmtId="39" fontId="17" fillId="0" borderId="1" xfId="0" applyNumberFormat="1" applyFont="1" applyBorder="1" applyAlignment="1">
      <alignment horizontal="right"/>
      <protection locked="0"/>
    </xf>
    <xf numFmtId="0" fontId="19" fillId="0" borderId="0" xfId="0" applyFont="1" applyAlignment="1">
      <alignment horizontal="left" vertical="top"/>
      <protection locked="0"/>
    </xf>
    <xf numFmtId="165" fontId="5" fillId="0" borderId="1" xfId="0" applyNumberFormat="1" applyFont="1" applyBorder="1" applyAlignment="1">
      <alignment horizontal="right"/>
      <protection locked="0"/>
    </xf>
    <xf numFmtId="3" fontId="15" fillId="0" borderId="4" xfId="0" applyNumberFormat="1" applyFont="1" applyBorder="1" applyAlignment="1" applyProtection="1">
      <alignment vertical="center"/>
    </xf>
    <xf numFmtId="164" fontId="17" fillId="0" borderId="1" xfId="0" applyNumberFormat="1" applyFont="1" applyBorder="1" applyAlignment="1">
      <alignment horizontal="right"/>
      <protection locked="0"/>
    </xf>
    <xf numFmtId="37" fontId="11" fillId="0" borderId="2" xfId="0" applyNumberFormat="1" applyFont="1" applyBorder="1" applyAlignment="1">
      <alignment horizontal="center"/>
      <protection locked="0"/>
    </xf>
    <xf numFmtId="0" fontId="11" fillId="0" borderId="2" xfId="0" applyFont="1" applyBorder="1" applyAlignment="1">
      <alignment horizontal="center" wrapText="1"/>
      <protection locked="0"/>
    </xf>
    <xf numFmtId="164" fontId="11" fillId="0" borderId="2" xfId="0" applyNumberFormat="1" applyFont="1" applyBorder="1" applyAlignment="1">
      <alignment horizontal="right"/>
      <protection locked="0"/>
    </xf>
    <xf numFmtId="0" fontId="11" fillId="0" borderId="9" xfId="0" applyFont="1" applyBorder="1" applyAlignment="1">
      <alignment horizontal="center" wrapText="1"/>
      <protection locked="0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6" xfId="0" applyFont="1" applyBorder="1" applyAlignment="1" applyProtection="1">
      <alignment vertical="center"/>
    </xf>
    <xf numFmtId="39" fontId="11" fillId="0" borderId="10" xfId="0" applyNumberFormat="1" applyFont="1" applyBorder="1" applyAlignment="1">
      <alignment horizontal="right"/>
      <protection locked="0"/>
    </xf>
    <xf numFmtId="0" fontId="11" fillId="0" borderId="4" xfId="0" applyFont="1" applyBorder="1" applyAlignment="1">
      <alignment horizontal="center" wrapText="1"/>
      <protection locked="0"/>
    </xf>
    <xf numFmtId="49" fontId="14" fillId="0" borderId="4" xfId="0" applyNumberFormat="1" applyFont="1" applyBorder="1" applyAlignment="1" applyProtection="1">
      <alignment horizontal="left" vertical="center" wrapText="1"/>
    </xf>
    <xf numFmtId="0" fontId="14" fillId="0" borderId="4" xfId="0" applyFont="1" applyBorder="1" applyAlignment="1" applyProtection="1">
      <alignment horizontal="left" vertical="center" wrapText="1"/>
    </xf>
    <xf numFmtId="0" fontId="14" fillId="0" borderId="4" xfId="0" applyFont="1" applyBorder="1" applyAlignment="1" applyProtection="1">
      <alignment horizontal="center" vertical="center" wrapText="1"/>
    </xf>
    <xf numFmtId="165" fontId="14" fillId="0" borderId="4" xfId="0" applyNumberFormat="1" applyFont="1" applyBorder="1" applyAlignment="1" applyProtection="1">
      <alignment vertical="center"/>
    </xf>
    <xf numFmtId="39" fontId="20" fillId="0" borderId="4" xfId="0" applyNumberFormat="1" applyFont="1" applyBorder="1" applyAlignment="1">
      <alignment horizontal="right"/>
      <protection locked="0"/>
    </xf>
    <xf numFmtId="39" fontId="5" fillId="0" borderId="11" xfId="0" applyNumberFormat="1" applyFont="1" applyBorder="1" applyAlignment="1">
      <alignment horizontal="right"/>
      <protection locked="0"/>
    </xf>
    <xf numFmtId="166" fontId="11" fillId="0" borderId="1" xfId="0" applyNumberFormat="1" applyFont="1" applyBorder="1" applyAlignment="1">
      <alignment horizontal="right"/>
      <protection locked="0"/>
    </xf>
    <xf numFmtId="166" fontId="5" fillId="0" borderId="1" xfId="0" applyNumberFormat="1" applyFont="1" applyBorder="1" applyAlignment="1">
      <alignment horizontal="right"/>
      <protection locked="0"/>
    </xf>
    <xf numFmtId="0" fontId="5" fillId="0" borderId="5" xfId="0" applyFont="1" applyBorder="1" applyAlignment="1">
      <alignment horizontal="center" wrapText="1"/>
      <protection locked="0"/>
    </xf>
    <xf numFmtId="0" fontId="5" fillId="0" borderId="2" xfId="0" applyFont="1" applyBorder="1" applyAlignment="1">
      <alignment horizontal="left" wrapText="1"/>
      <protection locked="0"/>
    </xf>
    <xf numFmtId="0" fontId="11" fillId="0" borderId="13" xfId="0" applyFont="1" applyBorder="1" applyAlignment="1">
      <alignment horizontal="left" wrapText="1"/>
      <protection locked="0"/>
    </xf>
    <xf numFmtId="0" fontId="15" fillId="0" borderId="0" xfId="0" applyFont="1" applyBorder="1" applyAlignment="1" applyProtection="1">
      <alignment vertical="center"/>
    </xf>
    <xf numFmtId="0" fontId="11" fillId="0" borderId="12" xfId="0" applyFont="1" applyBorder="1" applyAlignment="1">
      <alignment horizontal="left" wrapText="1"/>
      <protection locked="0"/>
    </xf>
    <xf numFmtId="0" fontId="5" fillId="0" borderId="3" xfId="0" applyFont="1" applyBorder="1" applyAlignment="1">
      <alignment horizontal="left" wrapText="1"/>
      <protection locked="0"/>
    </xf>
    <xf numFmtId="164" fontId="5" fillId="0" borderId="3" xfId="0" applyNumberFormat="1" applyFont="1" applyBorder="1" applyAlignment="1">
      <alignment horizontal="right"/>
      <protection locked="0"/>
    </xf>
    <xf numFmtId="39" fontId="5" fillId="0" borderId="3" xfId="0" applyNumberFormat="1" applyFont="1" applyBorder="1" applyAlignment="1">
      <alignment horizontal="right"/>
      <protection locked="0"/>
    </xf>
    <xf numFmtId="165" fontId="15" fillId="0" borderId="0" xfId="0" applyNumberFormat="1" applyFont="1" applyBorder="1" applyAlignment="1" applyProtection="1">
      <alignment vertical="center"/>
    </xf>
    <xf numFmtId="0" fontId="5" fillId="0" borderId="1" xfId="0" applyNumberFormat="1" applyFont="1" applyBorder="1" applyAlignment="1">
      <alignment horizontal="right"/>
      <protection locked="0"/>
    </xf>
    <xf numFmtId="39" fontId="11" fillId="0" borderId="13" xfId="0" applyNumberFormat="1" applyFont="1" applyBorder="1" applyAlignment="1">
      <alignment horizontal="right"/>
      <protection locked="0"/>
    </xf>
    <xf numFmtId="37" fontId="11" fillId="0" borderId="0" xfId="0" applyNumberFormat="1" applyFont="1" applyBorder="1" applyAlignment="1">
      <alignment horizontal="center"/>
      <protection locked="0"/>
    </xf>
    <xf numFmtId="0" fontId="5" fillId="0" borderId="0" xfId="0" applyFont="1" applyBorder="1" applyAlignment="1">
      <alignment horizontal="left" wrapText="1"/>
      <protection locked="0"/>
    </xf>
    <xf numFmtId="164" fontId="5" fillId="0" borderId="0" xfId="0" applyNumberFormat="1" applyFont="1" applyBorder="1" applyAlignment="1">
      <alignment horizontal="right"/>
      <protection locked="0"/>
    </xf>
    <xf numFmtId="39" fontId="5" fillId="0" borderId="0" xfId="0" applyNumberFormat="1" applyFont="1" applyBorder="1" applyAlignment="1">
      <alignment horizontal="right"/>
      <protection locked="0"/>
    </xf>
    <xf numFmtId="164" fontId="5" fillId="0" borderId="2" xfId="0" applyNumberFormat="1" applyFont="1" applyBorder="1" applyAlignment="1">
      <alignment horizontal="right"/>
      <protection locked="0"/>
    </xf>
    <xf numFmtId="0" fontId="18" fillId="0" borderId="6" xfId="0" applyFont="1" applyBorder="1" applyAlignment="1" applyProtection="1">
      <alignment vertical="center"/>
    </xf>
    <xf numFmtId="39" fontId="17" fillId="0" borderId="3" xfId="0" applyNumberFormat="1" applyFont="1" applyBorder="1" applyAlignment="1">
      <alignment horizontal="right"/>
      <protection locked="0"/>
    </xf>
    <xf numFmtId="0" fontId="17" fillId="0" borderId="12" xfId="0" applyFont="1" applyBorder="1" applyAlignment="1">
      <alignment horizontal="left" wrapText="1"/>
      <protection locked="0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vertical="center"/>
    </xf>
    <xf numFmtId="39" fontId="17" fillId="0" borderId="10" xfId="0" applyNumberFormat="1" applyFont="1" applyBorder="1" applyAlignment="1">
      <alignment horizontal="right"/>
      <protection locked="0"/>
    </xf>
    <xf numFmtId="165" fontId="18" fillId="0" borderId="4" xfId="0" applyNumberFormat="1" applyFont="1" applyBorder="1" applyAlignment="1" applyProtection="1">
      <alignment vertical="center"/>
    </xf>
    <xf numFmtId="39" fontId="17" fillId="0" borderId="4" xfId="0" applyNumberFormat="1" applyFont="1" applyBorder="1" applyAlignment="1">
      <alignment horizontal="right"/>
      <protection locked="0"/>
    </xf>
    <xf numFmtId="37" fontId="11" fillId="0" borderId="1" xfId="0" applyNumberFormat="1" applyFont="1" applyBorder="1" applyAlignment="1">
      <alignment horizontal="left"/>
      <protection locked="0"/>
    </xf>
    <xf numFmtId="37" fontId="11" fillId="0" borderId="14" xfId="0" applyNumberFormat="1" applyFont="1" applyBorder="1" applyAlignment="1">
      <alignment horizontal="right"/>
      <protection locked="0"/>
    </xf>
    <xf numFmtId="39" fontId="11" fillId="0" borderId="15" xfId="0" applyNumberFormat="1" applyFont="1" applyBorder="1" applyAlignment="1">
      <alignment horizontal="right"/>
      <protection locked="0"/>
    </xf>
    <xf numFmtId="39" fontId="5" fillId="0" borderId="15" xfId="0" applyNumberFormat="1" applyFont="1" applyBorder="1" applyAlignment="1">
      <alignment horizontal="right"/>
      <protection locked="0"/>
    </xf>
    <xf numFmtId="37" fontId="5" fillId="0" borderId="16" xfId="0" applyNumberFormat="1" applyFont="1" applyBorder="1" applyAlignment="1">
      <alignment horizontal="right"/>
      <protection locked="0"/>
    </xf>
    <xf numFmtId="0" fontId="10" fillId="0" borderId="17" xfId="0" applyFont="1" applyBorder="1" applyAlignment="1">
      <alignment horizontal="left" wrapText="1"/>
      <protection locked="0"/>
    </xf>
    <xf numFmtId="164" fontId="10" fillId="0" borderId="17" xfId="0" applyNumberFormat="1" applyFont="1" applyBorder="1" applyAlignment="1">
      <alignment horizontal="right"/>
      <protection locked="0"/>
    </xf>
    <xf numFmtId="39" fontId="10" fillId="0" borderId="17" xfId="0" applyNumberFormat="1" applyFont="1" applyBorder="1" applyAlignment="1">
      <alignment horizontal="right"/>
      <protection locked="0"/>
    </xf>
    <xf numFmtId="39" fontId="10" fillId="0" borderId="18" xfId="0" applyNumberFormat="1" applyFont="1" applyBorder="1" applyAlignment="1">
      <alignment horizontal="right"/>
      <protection locked="0"/>
    </xf>
    <xf numFmtId="39" fontId="10" fillId="0" borderId="19" xfId="0" applyNumberFormat="1" applyFont="1" applyBorder="1" applyAlignment="1">
      <alignment horizontal="right"/>
      <protection locked="0"/>
    </xf>
    <xf numFmtId="0" fontId="0" fillId="0" borderId="0" xfId="0" quotePrefix="1" applyAlignment="1" applyProtection="1"/>
    <xf numFmtId="0" fontId="0" fillId="0" borderId="0" xfId="0" applyAlignment="1" applyProtection="1"/>
    <xf numFmtId="49" fontId="14" fillId="0" borderId="20" xfId="0" applyNumberFormat="1" applyFont="1" applyBorder="1" applyAlignment="1" applyProtection="1">
      <alignment horizontal="left" vertical="center" wrapText="1"/>
    </xf>
    <xf numFmtId="0" fontId="14" fillId="0" borderId="20" xfId="0" applyFont="1" applyBorder="1" applyAlignment="1" applyProtection="1">
      <alignment horizontal="left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165" fontId="14" fillId="0" borderId="20" xfId="0" applyNumberFormat="1" applyFont="1" applyBorder="1" applyAlignment="1" applyProtection="1">
      <alignment vertical="center"/>
    </xf>
    <xf numFmtId="37" fontId="11" fillId="0" borderId="21" xfId="0" applyNumberFormat="1" applyFont="1" applyBorder="1" applyAlignment="1">
      <alignment horizontal="right"/>
      <protection locked="0"/>
    </xf>
    <xf numFmtId="0" fontId="5" fillId="0" borderId="22" xfId="0" applyFont="1" applyBorder="1" applyAlignment="1">
      <alignment horizontal="left" wrapText="1"/>
      <protection locked="0"/>
    </xf>
    <xf numFmtId="164" fontId="5" fillId="0" borderId="22" xfId="0" applyNumberFormat="1" applyFont="1" applyBorder="1" applyAlignment="1">
      <alignment horizontal="right"/>
      <protection locked="0"/>
    </xf>
    <xf numFmtId="39" fontId="5" fillId="0" borderId="22" xfId="0" applyNumberFormat="1" applyFont="1" applyBorder="1" applyAlignment="1">
      <alignment horizontal="right"/>
      <protection locked="0"/>
    </xf>
    <xf numFmtId="39" fontId="5" fillId="0" borderId="23" xfId="0" applyNumberFormat="1" applyFont="1" applyBorder="1" applyAlignment="1">
      <alignment horizontal="right"/>
      <protection locked="0"/>
    </xf>
    <xf numFmtId="37" fontId="5" fillId="0" borderId="16" xfId="0" applyNumberFormat="1" applyFont="1" applyBorder="1" applyAlignment="1">
      <alignment horizontal="center"/>
      <protection locked="0"/>
    </xf>
    <xf numFmtId="0" fontId="11" fillId="0" borderId="24" xfId="0" applyFont="1" applyBorder="1" applyAlignment="1">
      <alignment horizontal="center" wrapText="1"/>
      <protection locked="0"/>
    </xf>
    <xf numFmtId="0" fontId="11" fillId="0" borderId="25" xfId="0" applyFont="1" applyBorder="1" applyAlignment="1">
      <alignment horizontal="left" wrapText="1"/>
      <protection locked="0"/>
    </xf>
    <xf numFmtId="0" fontId="11" fillId="0" borderId="26" xfId="0" applyFont="1" applyBorder="1" applyAlignment="1">
      <alignment horizontal="left" wrapText="1"/>
      <protection locked="0"/>
    </xf>
    <xf numFmtId="164" fontId="11" fillId="0" borderId="26" xfId="0" applyNumberFormat="1" applyFont="1" applyBorder="1" applyAlignment="1">
      <alignment horizontal="right"/>
      <protection locked="0"/>
    </xf>
    <xf numFmtId="39" fontId="11" fillId="0" borderId="26" xfId="0" applyNumberFormat="1" applyFont="1" applyBorder="1" applyAlignment="1">
      <alignment horizontal="right"/>
      <protection locked="0"/>
    </xf>
    <xf numFmtId="39" fontId="11" fillId="0" borderId="27" xfId="0" applyNumberFormat="1" applyFont="1" applyBorder="1" applyAlignment="1">
      <alignment horizontal="right"/>
      <protection locked="0"/>
    </xf>
    <xf numFmtId="37" fontId="11" fillId="0" borderId="14" xfId="0" applyNumberFormat="1" applyFont="1" applyBorder="1" applyAlignment="1">
      <alignment horizontal="center"/>
      <protection locked="0"/>
    </xf>
    <xf numFmtId="37" fontId="5" fillId="0" borderId="14" xfId="0" applyNumberFormat="1" applyFont="1" applyBorder="1" applyAlignment="1">
      <alignment horizontal="center"/>
      <protection locked="0"/>
    </xf>
    <xf numFmtId="0" fontId="18" fillId="0" borderId="0" xfId="0" applyFont="1" applyBorder="1" applyAlignment="1" applyProtection="1">
      <alignment horizontal="left" vertical="center" wrapText="1"/>
    </xf>
    <xf numFmtId="165" fontId="18" fillId="0" borderId="0" xfId="0" applyNumberFormat="1" applyFont="1" applyBorder="1" applyAlignment="1" applyProtection="1">
      <alignment vertical="center"/>
    </xf>
    <xf numFmtId="39" fontId="17" fillId="0" borderId="15" xfId="0" applyNumberFormat="1" applyFont="1" applyBorder="1" applyAlignment="1">
      <alignment horizontal="right"/>
      <protection locked="0"/>
    </xf>
    <xf numFmtId="39" fontId="5" fillId="0" borderId="28" xfId="0" applyNumberFormat="1" applyFont="1" applyBorder="1" applyAlignment="1">
      <alignment horizontal="right"/>
      <protection locked="0"/>
    </xf>
    <xf numFmtId="39" fontId="11" fillId="0" borderId="11" xfId="0" applyNumberFormat="1" applyFont="1" applyBorder="1" applyAlignment="1">
      <alignment horizontal="right"/>
      <protection locked="0"/>
    </xf>
    <xf numFmtId="39" fontId="17" fillId="0" borderId="29" xfId="0" applyNumberFormat="1" applyFont="1" applyBorder="1" applyAlignment="1">
      <alignment horizontal="right"/>
      <protection locked="0"/>
    </xf>
    <xf numFmtId="39" fontId="17" fillId="0" borderId="30" xfId="0" applyNumberFormat="1" applyFont="1" applyBorder="1" applyAlignment="1">
      <alignment horizontal="right"/>
      <protection locked="0"/>
    </xf>
    <xf numFmtId="39" fontId="17" fillId="0" borderId="11" xfId="0" applyNumberFormat="1" applyFont="1" applyBorder="1" applyAlignment="1">
      <alignment horizontal="right"/>
      <protection locked="0"/>
    </xf>
    <xf numFmtId="0" fontId="11" fillId="0" borderId="31" xfId="0" applyFont="1" applyBorder="1" applyAlignment="1">
      <alignment horizontal="center" wrapText="1"/>
      <protection locked="0"/>
    </xf>
    <xf numFmtId="0" fontId="15" fillId="0" borderId="32" xfId="0" applyFont="1" applyBorder="1" applyAlignment="1" applyProtection="1">
      <alignment horizontal="left" vertical="center" wrapText="1"/>
    </xf>
    <xf numFmtId="0" fontId="18" fillId="0" borderId="32" xfId="0" applyFont="1" applyBorder="1" applyAlignment="1" applyProtection="1">
      <alignment horizontal="left" vertical="center" wrapText="1"/>
    </xf>
    <xf numFmtId="0" fontId="15" fillId="0" borderId="32" xfId="0" applyFont="1" applyBorder="1" applyAlignment="1" applyProtection="1">
      <alignment vertical="center"/>
    </xf>
    <xf numFmtId="165" fontId="15" fillId="0" borderId="32" xfId="0" applyNumberFormat="1" applyFont="1" applyBorder="1" applyAlignment="1" applyProtection="1">
      <alignment vertical="center"/>
    </xf>
    <xf numFmtId="39" fontId="11" fillId="0" borderId="22" xfId="0" applyNumberFormat="1" applyFont="1" applyBorder="1" applyAlignment="1">
      <alignment horizontal="right"/>
      <protection locked="0"/>
    </xf>
    <xf numFmtId="39" fontId="11" fillId="0" borderId="23" xfId="0" applyNumberFormat="1" applyFont="1" applyBorder="1" applyAlignment="1">
      <alignment horizontal="right"/>
      <protection locked="0"/>
    </xf>
    <xf numFmtId="0" fontId="14" fillId="0" borderId="33" xfId="0" applyFont="1" applyBorder="1" applyAlignment="1" applyProtection="1">
      <alignment horizontal="left" vertical="center" wrapText="1"/>
    </xf>
    <xf numFmtId="165" fontId="14" fillId="0" borderId="34" xfId="0" applyNumberFormat="1" applyFont="1" applyBorder="1" applyAlignment="1" applyProtection="1">
      <alignment vertical="center"/>
    </xf>
    <xf numFmtId="0" fontId="5" fillId="0" borderId="35" xfId="0" applyFont="1" applyBorder="1" applyAlignment="1">
      <alignment horizontal="left" wrapText="1"/>
      <protection locked="0"/>
    </xf>
    <xf numFmtId="0" fontId="5" fillId="0" borderId="26" xfId="0" applyFont="1" applyBorder="1" applyAlignment="1">
      <alignment horizontal="center" wrapText="1"/>
      <protection locked="0"/>
    </xf>
    <xf numFmtId="0" fontId="5" fillId="0" borderId="26" xfId="0" applyFont="1" applyBorder="1" applyAlignment="1">
      <alignment horizontal="left" wrapText="1"/>
      <protection locked="0"/>
    </xf>
    <xf numFmtId="164" fontId="5" fillId="0" borderId="26" xfId="0" applyNumberFormat="1" applyFont="1" applyBorder="1" applyAlignment="1">
      <alignment horizontal="right"/>
      <protection locked="0"/>
    </xf>
    <xf numFmtId="39" fontId="5" fillId="0" borderId="26" xfId="0" applyNumberFormat="1" applyFont="1" applyBorder="1" applyAlignment="1">
      <alignment horizontal="right"/>
      <protection locked="0"/>
    </xf>
    <xf numFmtId="39" fontId="5" fillId="0" borderId="27" xfId="0" applyNumberFormat="1" applyFont="1" applyBorder="1" applyAlignment="1">
      <alignment horizontal="right"/>
      <protection locked="0"/>
    </xf>
    <xf numFmtId="39" fontId="11" fillId="0" borderId="28" xfId="0" applyNumberFormat="1" applyFont="1" applyBorder="1" applyAlignment="1">
      <alignment horizontal="right"/>
      <protection locked="0"/>
    </xf>
    <xf numFmtId="39" fontId="11" fillId="0" borderId="29" xfId="0" applyNumberFormat="1" applyFont="1" applyBorder="1" applyAlignment="1">
      <alignment horizontal="right"/>
      <protection locked="0"/>
    </xf>
    <xf numFmtId="0" fontId="12" fillId="0" borderId="0" xfId="0" applyFont="1" applyBorder="1" applyAlignment="1">
      <alignment horizontal="center" wrapText="1"/>
      <protection locked="0"/>
    </xf>
    <xf numFmtId="0" fontId="12" fillId="0" borderId="0" xfId="0" applyFont="1" applyBorder="1" applyAlignment="1">
      <alignment horizontal="left" wrapText="1"/>
      <protection locked="0"/>
    </xf>
    <xf numFmtId="164" fontId="12" fillId="0" borderId="0" xfId="0" applyNumberFormat="1" applyFont="1" applyBorder="1" applyAlignment="1">
      <alignment horizontal="right"/>
      <protection locked="0"/>
    </xf>
    <xf numFmtId="39" fontId="12" fillId="0" borderId="0" xfId="0" applyNumberFormat="1" applyFont="1" applyBorder="1" applyAlignment="1">
      <alignment horizontal="right"/>
      <protection locked="0"/>
    </xf>
    <xf numFmtId="39" fontId="12" fillId="0" borderId="37" xfId="0" applyNumberFormat="1" applyFont="1" applyBorder="1" applyAlignment="1">
      <alignment horizontal="right"/>
      <protection locked="0"/>
    </xf>
    <xf numFmtId="37" fontId="11" fillId="0" borderId="21" xfId="0" applyNumberFormat="1" applyFont="1" applyBorder="1" applyAlignment="1">
      <alignment horizontal="center"/>
      <protection locked="0"/>
    </xf>
    <xf numFmtId="0" fontId="5" fillId="0" borderId="22" xfId="0" applyFont="1" applyBorder="1" applyAlignment="1">
      <alignment horizontal="center" wrapText="1"/>
      <protection locked="0"/>
    </xf>
    <xf numFmtId="0" fontId="21" fillId="0" borderId="38" xfId="0" applyFont="1" applyBorder="1" applyAlignment="1" applyProtection="1"/>
    <xf numFmtId="0" fontId="21" fillId="0" borderId="17" xfId="0" applyFont="1" applyBorder="1" applyAlignment="1" applyProtection="1">
      <alignment horizontal="left"/>
    </xf>
    <xf numFmtId="0" fontId="22" fillId="0" borderId="17" xfId="0" applyFont="1" applyBorder="1" applyAlignment="1" applyProtection="1">
      <alignment horizontal="left"/>
    </xf>
    <xf numFmtId="0" fontId="21" fillId="0" borderId="17" xfId="0" applyFont="1" applyBorder="1" applyAlignment="1" applyProtection="1"/>
    <xf numFmtId="4" fontId="22" fillId="0" borderId="17" xfId="0" applyNumberFormat="1" applyFont="1" applyBorder="1" applyAlignment="1" applyProtection="1"/>
    <xf numFmtId="0" fontId="9" fillId="0" borderId="17" xfId="0" applyFont="1" applyBorder="1" applyAlignment="1" applyProtection="1">
      <alignment horizontal="left"/>
    </xf>
    <xf numFmtId="0" fontId="9" fillId="0" borderId="39" xfId="0" applyFont="1" applyBorder="1" applyAlignment="1" applyProtection="1">
      <alignment horizontal="left"/>
    </xf>
    <xf numFmtId="0" fontId="14" fillId="0" borderId="40" xfId="0" applyFont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/>
    </xf>
    <xf numFmtId="4" fontId="14" fillId="0" borderId="20" xfId="0" applyNumberFormat="1" applyFont="1" applyBorder="1" applyAlignment="1" applyProtection="1">
      <alignment vertical="center"/>
    </xf>
    <xf numFmtId="0" fontId="9" fillId="0" borderId="37" xfId="0" applyFont="1" applyBorder="1" applyAlignment="1" applyProtection="1">
      <alignment horizontal="left"/>
    </xf>
    <xf numFmtId="0" fontId="0" fillId="0" borderId="36" xfId="0" applyBorder="1" applyAlignment="1" applyProtection="1">
      <alignment vertical="center"/>
    </xf>
    <xf numFmtId="0" fontId="25" fillId="0" borderId="36" xfId="0" applyFont="1" applyBorder="1" applyAlignment="1" applyProtection="1">
      <alignment vertical="center"/>
    </xf>
    <xf numFmtId="0" fontId="15" fillId="0" borderId="36" xfId="0" applyFont="1" applyBorder="1" applyAlignment="1" applyProtection="1">
      <alignment vertical="center"/>
    </xf>
    <xf numFmtId="0" fontId="21" fillId="0" borderId="36" xfId="0" applyFont="1" applyBorder="1" applyAlignment="1" applyProtection="1"/>
    <xf numFmtId="0" fontId="9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24" fillId="0" borderId="0" xfId="0" applyFont="1" applyBorder="1" applyAlignment="1" applyProtection="1">
      <alignment vertical="center" wrapText="1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vertical="center"/>
    </xf>
    <xf numFmtId="165" fontId="25" fillId="0" borderId="0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/>
    </xf>
    <xf numFmtId="0" fontId="22" fillId="0" borderId="0" xfId="0" applyFont="1" applyBorder="1" applyAlignment="1" applyProtection="1">
      <alignment horizontal="left"/>
    </xf>
    <xf numFmtId="0" fontId="21" fillId="0" borderId="0" xfId="0" applyFont="1" applyBorder="1" applyAlignment="1" applyProtection="1"/>
    <xf numFmtId="4" fontId="22" fillId="0" borderId="0" xfId="0" applyNumberFormat="1" applyFont="1" applyBorder="1" applyAlignment="1" applyProtection="1"/>
    <xf numFmtId="166" fontId="25" fillId="0" borderId="0" xfId="0" applyNumberFormat="1" applyFont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horizontal="left"/>
    </xf>
    <xf numFmtId="4" fontId="26" fillId="0" borderId="0" xfId="0" applyNumberFormat="1" applyFont="1" applyBorder="1" applyAlignment="1" applyProtection="1"/>
    <xf numFmtId="0" fontId="9" fillId="0" borderId="41" xfId="0" applyFont="1" applyBorder="1" applyAlignment="1" applyProtection="1">
      <alignment horizontal="left"/>
    </xf>
    <xf numFmtId="0" fontId="9" fillId="0" borderId="42" xfId="0" applyFont="1" applyBorder="1" applyAlignment="1" applyProtection="1">
      <alignment horizontal="left"/>
    </xf>
    <xf numFmtId="0" fontId="9" fillId="0" borderId="43" xfId="0" applyFont="1" applyBorder="1" applyAlignment="1" applyProtection="1">
      <alignment horizontal="left"/>
    </xf>
    <xf numFmtId="37" fontId="15" fillId="0" borderId="16" xfId="0" applyNumberFormat="1" applyFont="1" applyBorder="1" applyAlignment="1">
      <alignment horizontal="right"/>
      <protection locked="0"/>
    </xf>
    <xf numFmtId="0" fontId="27" fillId="0" borderId="17" xfId="0" applyFont="1" applyBorder="1" applyAlignment="1">
      <alignment horizontal="left" wrapText="1"/>
      <protection locked="0"/>
    </xf>
    <xf numFmtId="164" fontId="27" fillId="0" borderId="17" xfId="0" applyNumberFormat="1" applyFont="1" applyBorder="1" applyAlignment="1">
      <alignment horizontal="right"/>
      <protection locked="0"/>
    </xf>
    <xf numFmtId="39" fontId="27" fillId="0" borderId="17" xfId="0" applyNumberFormat="1" applyFont="1" applyBorder="1" applyAlignment="1">
      <alignment horizontal="right"/>
      <protection locked="0"/>
    </xf>
    <xf numFmtId="39" fontId="27" fillId="0" borderId="18" xfId="0" applyNumberFormat="1" applyFont="1" applyBorder="1" applyAlignment="1">
      <alignment horizontal="right"/>
      <protection locked="0"/>
    </xf>
    <xf numFmtId="39" fontId="27" fillId="0" borderId="19" xfId="0" applyNumberFormat="1" applyFont="1" applyBorder="1" applyAlignment="1">
      <alignment horizontal="right"/>
      <protection locked="0"/>
    </xf>
    <xf numFmtId="0" fontId="19" fillId="0" borderId="0" xfId="0" quotePrefix="1" applyFont="1" applyAlignment="1" applyProtection="1"/>
    <xf numFmtId="0" fontId="19" fillId="0" borderId="0" xfId="0" applyFont="1" applyAlignment="1" applyProtection="1"/>
    <xf numFmtId="37" fontId="17" fillId="0" borderId="14" xfId="0" applyNumberFormat="1" applyFont="1" applyBorder="1" applyAlignment="1">
      <alignment horizontal="right"/>
      <protection locked="0"/>
    </xf>
    <xf numFmtId="49" fontId="28" fillId="0" borderId="4" xfId="0" applyNumberFormat="1" applyFont="1" applyBorder="1" applyAlignment="1" applyProtection="1">
      <alignment horizontal="left" vertical="center" wrapText="1"/>
    </xf>
    <xf numFmtId="0" fontId="28" fillId="0" borderId="4" xfId="0" applyFont="1" applyBorder="1" applyAlignment="1" applyProtection="1">
      <alignment horizontal="left" vertical="center" wrapText="1"/>
    </xf>
    <xf numFmtId="0" fontId="28" fillId="0" borderId="4" xfId="0" applyFont="1" applyBorder="1" applyAlignment="1" applyProtection="1">
      <alignment horizontal="center" vertical="center" wrapText="1"/>
    </xf>
    <xf numFmtId="165" fontId="28" fillId="0" borderId="4" xfId="0" applyNumberFormat="1" applyFont="1" applyBorder="1" applyAlignment="1" applyProtection="1">
      <alignment vertical="center"/>
    </xf>
    <xf numFmtId="39" fontId="15" fillId="0" borderId="11" xfId="0" applyNumberFormat="1" applyFont="1" applyBorder="1" applyAlignment="1">
      <alignment horizontal="right"/>
      <protection locked="0"/>
    </xf>
    <xf numFmtId="37" fontId="17" fillId="0" borderId="21" xfId="0" applyNumberFormat="1" applyFont="1" applyBorder="1" applyAlignment="1">
      <alignment horizontal="right"/>
      <protection locked="0"/>
    </xf>
    <xf numFmtId="0" fontId="17" fillId="0" borderId="22" xfId="0" applyFont="1" applyBorder="1" applyAlignment="1">
      <alignment horizontal="left" wrapText="1"/>
      <protection locked="0"/>
    </xf>
    <xf numFmtId="49" fontId="28" fillId="0" borderId="44" xfId="0" applyNumberFormat="1" applyFont="1" applyBorder="1" applyAlignment="1" applyProtection="1">
      <alignment horizontal="left" vertical="center" wrapText="1"/>
    </xf>
    <xf numFmtId="0" fontId="28" fillId="0" borderId="45" xfId="0" applyFont="1" applyBorder="1" applyAlignment="1" applyProtection="1">
      <alignment horizontal="left" vertical="center" wrapText="1"/>
    </xf>
    <xf numFmtId="0" fontId="28" fillId="0" borderId="32" xfId="0" applyFont="1" applyBorder="1" applyAlignment="1" applyProtection="1">
      <alignment horizontal="center" vertical="center" wrapText="1"/>
    </xf>
    <xf numFmtId="165" fontId="28" fillId="0" borderId="32" xfId="0" applyNumberFormat="1" applyFont="1" applyBorder="1" applyAlignment="1" applyProtection="1">
      <alignment vertical="center"/>
    </xf>
    <xf numFmtId="39" fontId="17" fillId="0" borderId="46" xfId="0" applyNumberFormat="1" applyFont="1" applyBorder="1" applyAlignment="1">
      <alignment horizontal="right"/>
      <protection locked="0"/>
    </xf>
    <xf numFmtId="39" fontId="17" fillId="0" borderId="35" xfId="0" applyNumberFormat="1" applyFont="1" applyBorder="1" applyAlignment="1">
      <alignment horizontal="right"/>
      <protection locked="0"/>
    </xf>
    <xf numFmtId="39" fontId="17" fillId="0" borderId="32" xfId="0" applyNumberFormat="1" applyFont="1" applyBorder="1" applyAlignment="1">
      <alignment horizontal="right"/>
      <protection locked="0"/>
    </xf>
    <xf numFmtId="39" fontId="15" fillId="0" borderId="47" xfId="0" applyNumberFormat="1" applyFont="1" applyBorder="1" applyAlignment="1">
      <alignment horizontal="right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>
      <alignment horizontal="center" vertical="center"/>
      <protection locked="0"/>
    </xf>
    <xf numFmtId="49" fontId="29" fillId="3" borderId="0" xfId="0" applyNumberFormat="1" applyFont="1" applyFill="1" applyAlignment="1" applyProtection="1">
      <alignment horizontal="left" vertical="center" wrapText="1" shrinkToFit="1" readingOrder="1"/>
    </xf>
    <xf numFmtId="49" fontId="29" fillId="4" borderId="0" xfId="0" applyNumberFormat="1" applyFont="1" applyFill="1" applyAlignment="1" applyProtection="1">
      <alignment horizontal="left" vertical="center" wrapText="1" shrinkToFi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5"/>
  <sheetViews>
    <sheetView showGridLines="0" tabSelected="1" view="pageBreakPreview" zoomScale="60" zoomScaleNormal="85" workbookViewId="0">
      <selection activeCell="A2" sqref="A2"/>
    </sheetView>
  </sheetViews>
  <sheetFormatPr defaultColWidth="10.5" defaultRowHeight="12" customHeight="1"/>
  <cols>
    <col min="1" max="1" width="7" style="2" customWidth="1"/>
    <col min="2" max="2" width="8" style="3" customWidth="1"/>
    <col min="3" max="3" width="15.5" style="4" customWidth="1"/>
    <col min="4" max="4" width="55.6640625" style="4" customWidth="1"/>
    <col min="5" max="5" width="5.1640625" style="4" customWidth="1"/>
    <col min="6" max="6" width="11.1640625" style="5" customWidth="1"/>
    <col min="7" max="7" width="12.83203125" style="6" customWidth="1"/>
    <col min="8" max="10" width="17.83203125" style="6" customWidth="1"/>
    <col min="11" max="17" width="10.5" style="1"/>
    <col min="18" max="18" width="73.6640625" style="1" customWidth="1"/>
    <col min="19" max="16384" width="10.5" style="1"/>
  </cols>
  <sheetData>
    <row r="1" spans="1:10" s="7" customFormat="1" ht="27.75" customHeight="1">
      <c r="A1" s="255" t="s">
        <v>357</v>
      </c>
      <c r="B1" s="255"/>
      <c r="C1" s="255"/>
      <c r="D1" s="255"/>
      <c r="E1" s="255"/>
      <c r="F1" s="255"/>
      <c r="G1" s="256"/>
      <c r="H1" s="256"/>
      <c r="I1" s="256"/>
      <c r="J1" s="255"/>
    </row>
    <row r="2" spans="1:10" s="7" customFormat="1" ht="12.75" customHeight="1">
      <c r="A2" s="8" t="s">
        <v>133</v>
      </c>
      <c r="B2" s="8"/>
      <c r="C2" s="8"/>
      <c r="D2" s="8"/>
      <c r="E2" s="8"/>
      <c r="F2" s="8"/>
      <c r="G2" s="9"/>
      <c r="H2" s="9"/>
      <c r="I2" s="9"/>
      <c r="J2" s="8"/>
    </row>
    <row r="3" spans="1:10" s="7" customFormat="1" ht="12.75" customHeight="1">
      <c r="A3" s="8"/>
      <c r="B3" s="8"/>
      <c r="C3" s="8"/>
      <c r="D3" s="8"/>
      <c r="E3" s="8"/>
      <c r="F3" s="8"/>
      <c r="G3" s="9"/>
      <c r="H3" s="9"/>
      <c r="I3" s="9"/>
      <c r="J3" s="8"/>
    </row>
    <row r="4" spans="1:10" s="7" customFormat="1" ht="13.5" customHeight="1">
      <c r="A4" s="10" t="s">
        <v>343</v>
      </c>
      <c r="B4" s="8"/>
      <c r="C4" s="10"/>
      <c r="D4" s="8"/>
      <c r="E4" s="8"/>
      <c r="F4" s="8"/>
      <c r="G4" s="9"/>
      <c r="H4" s="9"/>
      <c r="I4" s="9"/>
      <c r="J4" s="8"/>
    </row>
    <row r="5" spans="1:10" s="7" customFormat="1" ht="6.75" customHeight="1">
      <c r="A5" s="11"/>
      <c r="B5" s="12"/>
      <c r="C5" s="13"/>
      <c r="D5" s="14"/>
      <c r="E5" s="14"/>
      <c r="F5" s="15"/>
      <c r="G5" s="16"/>
      <c r="H5" s="16"/>
      <c r="I5" s="16"/>
      <c r="J5" s="17"/>
    </row>
    <row r="6" spans="1:10" s="7" customFormat="1" ht="12.75" customHeight="1">
      <c r="A6" s="8"/>
      <c r="B6" s="18"/>
      <c r="C6" s="19"/>
      <c r="D6" s="20"/>
      <c r="E6" s="20"/>
      <c r="F6" s="21"/>
      <c r="G6" s="22"/>
      <c r="H6" s="22"/>
      <c r="I6" s="22"/>
      <c r="J6" s="23"/>
    </row>
    <row r="7" spans="1:10" s="7" customFormat="1" ht="12.75" customHeight="1">
      <c r="A7" s="8" t="s">
        <v>0</v>
      </c>
      <c r="B7" s="18"/>
      <c r="C7" s="19"/>
      <c r="D7" s="20"/>
      <c r="E7" s="20"/>
      <c r="F7" s="21"/>
      <c r="G7" s="22"/>
      <c r="H7" s="22"/>
      <c r="I7" s="24" t="s">
        <v>2</v>
      </c>
      <c r="J7" s="23"/>
    </row>
    <row r="8" spans="1:10" s="7" customFormat="1" ht="12.75" customHeight="1">
      <c r="A8" s="8" t="s">
        <v>1</v>
      </c>
      <c r="B8" s="8"/>
      <c r="C8" s="25"/>
      <c r="D8" s="8"/>
      <c r="E8" s="8"/>
      <c r="F8" s="8"/>
      <c r="G8" s="9"/>
      <c r="H8" s="9"/>
      <c r="I8" s="24" t="s">
        <v>135</v>
      </c>
      <c r="J8" s="8"/>
    </row>
    <row r="9" spans="1:10" s="7" customFormat="1" ht="18" customHeight="1">
      <c r="A9" s="26" t="s">
        <v>134</v>
      </c>
      <c r="B9" s="26"/>
      <c r="C9" s="26"/>
      <c r="D9" s="26"/>
      <c r="E9" s="26"/>
      <c r="F9" s="26"/>
      <c r="G9" s="1"/>
      <c r="H9" s="1"/>
      <c r="I9" s="1"/>
      <c r="J9" s="26"/>
    </row>
    <row r="10" spans="1:10" s="7" customFormat="1" ht="24" customHeight="1">
      <c r="A10" s="27" t="s">
        <v>3</v>
      </c>
      <c r="B10" s="27" t="s">
        <v>4</v>
      </c>
      <c r="C10" s="27" t="s">
        <v>5</v>
      </c>
      <c r="D10" s="27" t="s">
        <v>6</v>
      </c>
      <c r="E10" s="27" t="s">
        <v>7</v>
      </c>
      <c r="F10" s="27" t="s">
        <v>8</v>
      </c>
      <c r="G10" s="28" t="s">
        <v>76</v>
      </c>
      <c r="H10" s="28" t="s">
        <v>9</v>
      </c>
      <c r="I10" s="28" t="s">
        <v>10</v>
      </c>
      <c r="J10" s="27" t="s">
        <v>11</v>
      </c>
    </row>
    <row r="11" spans="1:10" s="7" customFormat="1" ht="12.75" hidden="1" customHeight="1">
      <c r="A11" s="27" t="s">
        <v>12</v>
      </c>
      <c r="B11" s="27" t="s">
        <v>13</v>
      </c>
      <c r="C11" s="27" t="s">
        <v>14</v>
      </c>
      <c r="D11" s="27" t="s">
        <v>15</v>
      </c>
      <c r="E11" s="27" t="s">
        <v>16</v>
      </c>
      <c r="F11" s="27" t="s">
        <v>17</v>
      </c>
      <c r="G11" s="28" t="s">
        <v>18</v>
      </c>
      <c r="H11" s="28" t="s">
        <v>19</v>
      </c>
      <c r="I11" s="28" t="s">
        <v>20</v>
      </c>
      <c r="J11" s="27" t="s">
        <v>21</v>
      </c>
    </row>
    <row r="12" spans="1:10" s="7" customFormat="1" ht="4.5" customHeight="1">
      <c r="A12" s="29"/>
      <c r="B12" s="29"/>
      <c r="C12" s="29"/>
      <c r="D12" s="29"/>
      <c r="E12" s="29"/>
      <c r="F12" s="29"/>
      <c r="G12" s="1"/>
      <c r="H12" s="1"/>
      <c r="I12" s="1"/>
      <c r="J12" s="29"/>
    </row>
    <row r="13" spans="1:10" s="7" customFormat="1" ht="13.5" customHeight="1" thickBot="1">
      <c r="A13" s="29"/>
      <c r="B13" s="29"/>
      <c r="C13" s="29"/>
      <c r="D13" s="29"/>
      <c r="E13" s="29"/>
      <c r="F13" s="29"/>
      <c r="G13" s="1"/>
      <c r="H13" s="1"/>
      <c r="I13" s="1"/>
      <c r="J13" s="29"/>
    </row>
    <row r="14" spans="1:10" s="7" customFormat="1" ht="29.25" customHeight="1">
      <c r="A14" s="197"/>
      <c r="B14" s="198" t="s">
        <v>294</v>
      </c>
      <c r="C14" s="199" t="s">
        <v>14</v>
      </c>
      <c r="D14" s="199" t="s">
        <v>295</v>
      </c>
      <c r="E14" s="200"/>
      <c r="F14" s="200"/>
      <c r="G14" s="200"/>
      <c r="H14" s="201">
        <f>SUM(H15)</f>
        <v>0</v>
      </c>
      <c r="I14" s="202"/>
      <c r="J14" s="203"/>
    </row>
    <row r="15" spans="1:10" s="7" customFormat="1" ht="43.5" customHeight="1">
      <c r="A15" s="204" t="s">
        <v>12</v>
      </c>
      <c r="B15" s="205" t="s">
        <v>296</v>
      </c>
      <c r="C15" s="257" t="s">
        <v>351</v>
      </c>
      <c r="D15" s="148" t="s">
        <v>297</v>
      </c>
      <c r="E15" s="149" t="s">
        <v>298</v>
      </c>
      <c r="F15" s="150">
        <v>0.7</v>
      </c>
      <c r="G15" s="206">
        <v>0</v>
      </c>
      <c r="H15" s="206">
        <f>ROUND(G15*F15,2)</f>
        <v>0</v>
      </c>
      <c r="I15" s="212"/>
      <c r="J15" s="207"/>
    </row>
    <row r="16" spans="1:10" s="7" customFormat="1" ht="13.5" customHeight="1">
      <c r="A16" s="208"/>
      <c r="B16" s="213" t="s">
        <v>299</v>
      </c>
      <c r="C16" s="214"/>
      <c r="D16" s="215" t="s">
        <v>300</v>
      </c>
      <c r="E16" s="214"/>
      <c r="F16" s="214"/>
      <c r="G16" s="214"/>
      <c r="H16" s="214"/>
      <c r="I16" s="212"/>
      <c r="J16" s="207"/>
    </row>
    <row r="17" spans="1:10" s="7" customFormat="1" ht="35.25" customHeight="1">
      <c r="A17" s="209"/>
      <c r="B17" s="213" t="s">
        <v>301</v>
      </c>
      <c r="C17" s="216" t="s">
        <v>302</v>
      </c>
      <c r="D17" s="217" t="s">
        <v>339</v>
      </c>
      <c r="E17" s="218"/>
      <c r="F17" s="219">
        <v>2.94</v>
      </c>
      <c r="G17" s="218"/>
      <c r="H17" s="218"/>
      <c r="I17" s="212"/>
      <c r="J17" s="207"/>
    </row>
    <row r="18" spans="1:10" s="7" customFormat="1" ht="13.5" customHeight="1">
      <c r="A18" s="210"/>
      <c r="B18" s="213" t="s">
        <v>301</v>
      </c>
      <c r="C18" s="220" t="s">
        <v>302</v>
      </c>
      <c r="D18" s="64" t="s">
        <v>70</v>
      </c>
      <c r="E18" s="114"/>
      <c r="F18" s="119">
        <v>2.94</v>
      </c>
      <c r="G18" s="114"/>
      <c r="H18" s="114"/>
      <c r="I18" s="212"/>
      <c r="J18" s="207"/>
    </row>
    <row r="19" spans="1:10" s="7" customFormat="1" ht="45" customHeight="1">
      <c r="A19" s="204" t="s">
        <v>14</v>
      </c>
      <c r="B19" s="205" t="s">
        <v>296</v>
      </c>
      <c r="C19" s="147" t="s">
        <v>304</v>
      </c>
      <c r="D19" s="148" t="s">
        <v>305</v>
      </c>
      <c r="E19" s="149" t="s">
        <v>298</v>
      </c>
      <c r="F19" s="150">
        <v>2.94</v>
      </c>
      <c r="G19" s="206">
        <v>0</v>
      </c>
      <c r="H19" s="206">
        <f>ROUND(G19*F19,2)</f>
        <v>0</v>
      </c>
      <c r="I19" s="212"/>
      <c r="J19" s="207"/>
    </row>
    <row r="20" spans="1:10" s="7" customFormat="1" ht="35.25" customHeight="1">
      <c r="A20" s="208"/>
      <c r="B20" s="213" t="s">
        <v>299</v>
      </c>
      <c r="C20" s="214"/>
      <c r="D20" s="215" t="s">
        <v>306</v>
      </c>
      <c r="E20" s="214"/>
      <c r="F20" s="214"/>
      <c r="G20" s="214"/>
      <c r="H20" s="214"/>
      <c r="I20" s="212"/>
      <c r="J20" s="207"/>
    </row>
    <row r="21" spans="1:10" s="7" customFormat="1" ht="57" customHeight="1">
      <c r="A21" s="209"/>
      <c r="B21" s="213" t="s">
        <v>301</v>
      </c>
      <c r="C21" s="216" t="s">
        <v>302</v>
      </c>
      <c r="D21" s="217" t="s">
        <v>303</v>
      </c>
      <c r="E21" s="218"/>
      <c r="F21" s="219">
        <v>2.94</v>
      </c>
      <c r="G21" s="218"/>
      <c r="H21" s="218"/>
      <c r="I21" s="212"/>
      <c r="J21" s="207"/>
    </row>
    <row r="22" spans="1:10" s="7" customFormat="1" ht="13.5" customHeight="1">
      <c r="A22" s="210"/>
      <c r="B22" s="213" t="s">
        <v>301</v>
      </c>
      <c r="C22" s="220" t="s">
        <v>302</v>
      </c>
      <c r="D22" s="64" t="s">
        <v>70</v>
      </c>
      <c r="E22" s="114"/>
      <c r="F22" s="119">
        <v>2.94</v>
      </c>
      <c r="G22" s="114"/>
      <c r="H22" s="114"/>
      <c r="I22" s="212"/>
      <c r="J22" s="207"/>
    </row>
    <row r="23" spans="1:10" s="7" customFormat="1" ht="13.5" customHeight="1">
      <c r="A23" s="211"/>
      <c r="B23" s="221" t="s">
        <v>294</v>
      </c>
      <c r="C23" s="222" t="s">
        <v>307</v>
      </c>
      <c r="D23" s="222" t="s">
        <v>308</v>
      </c>
      <c r="E23" s="223"/>
      <c r="F23" s="223"/>
      <c r="G23" s="223"/>
      <c r="H23" s="224">
        <f>SUM(H24,H27,H31,H35,H39,H43)</f>
        <v>0</v>
      </c>
      <c r="I23" s="212"/>
      <c r="J23" s="207"/>
    </row>
    <row r="24" spans="1:10" s="7" customFormat="1" ht="42" customHeight="1">
      <c r="A24" s="204" t="s">
        <v>15</v>
      </c>
      <c r="B24" s="205" t="s">
        <v>296</v>
      </c>
      <c r="C24" s="147" t="s">
        <v>309</v>
      </c>
      <c r="D24" s="148" t="s">
        <v>310</v>
      </c>
      <c r="E24" s="149" t="s">
        <v>26</v>
      </c>
      <c r="F24" s="150">
        <f>F26</f>
        <v>146</v>
      </c>
      <c r="G24" s="206">
        <v>0</v>
      </c>
      <c r="H24" s="206">
        <f>ROUND(G24*F24,2)</f>
        <v>0</v>
      </c>
      <c r="I24" s="212"/>
      <c r="J24" s="207"/>
    </row>
    <row r="25" spans="1:10" s="7" customFormat="1" ht="13.5" customHeight="1">
      <c r="A25" s="209"/>
      <c r="B25" s="213" t="s">
        <v>301</v>
      </c>
      <c r="C25" s="216" t="s">
        <v>302</v>
      </c>
      <c r="D25" s="225"/>
      <c r="E25" s="218"/>
      <c r="F25" s="219">
        <f>D25</f>
        <v>0</v>
      </c>
      <c r="G25" s="218"/>
      <c r="H25" s="218"/>
      <c r="I25" s="212"/>
      <c r="J25" s="207"/>
    </row>
    <row r="26" spans="1:10" s="7" customFormat="1" ht="13.5" customHeight="1">
      <c r="A26" s="210"/>
      <c r="B26" s="213" t="s">
        <v>301</v>
      </c>
      <c r="C26" s="220" t="s">
        <v>302</v>
      </c>
      <c r="D26" s="64" t="s">
        <v>340</v>
      </c>
      <c r="E26" s="114"/>
      <c r="F26" s="119">
        <v>146</v>
      </c>
      <c r="G26" s="114"/>
      <c r="H26" s="114"/>
      <c r="I26" s="212"/>
      <c r="J26" s="207"/>
    </row>
    <row r="27" spans="1:10" s="7" customFormat="1" ht="33.75" customHeight="1">
      <c r="A27" s="204" t="s">
        <v>16</v>
      </c>
      <c r="B27" s="205" t="s">
        <v>296</v>
      </c>
      <c r="C27" s="147" t="s">
        <v>311</v>
      </c>
      <c r="D27" s="148" t="s">
        <v>312</v>
      </c>
      <c r="E27" s="149" t="s">
        <v>46</v>
      </c>
      <c r="F27" s="150">
        <f>F29</f>
        <v>1845</v>
      </c>
      <c r="G27" s="206">
        <v>0</v>
      </c>
      <c r="H27" s="206">
        <f>ROUND(G27*F27,2)</f>
        <v>0</v>
      </c>
      <c r="I27" s="212"/>
      <c r="J27" s="207"/>
    </row>
    <row r="28" spans="1:10" s="7" customFormat="1" ht="13.5" customHeight="1">
      <c r="A28" s="209"/>
      <c r="B28" s="213" t="s">
        <v>301</v>
      </c>
      <c r="C28" s="216" t="s">
        <v>302</v>
      </c>
      <c r="D28" s="217">
        <v>1845</v>
      </c>
      <c r="E28" s="218"/>
      <c r="F28" s="219">
        <f>D28</f>
        <v>1845</v>
      </c>
      <c r="G28" s="218"/>
      <c r="H28" s="218"/>
      <c r="I28" s="212"/>
      <c r="J28" s="207"/>
    </row>
    <row r="29" spans="1:10" s="7" customFormat="1" ht="13.5" customHeight="1">
      <c r="A29" s="210"/>
      <c r="B29" s="213" t="s">
        <v>301</v>
      </c>
      <c r="C29" s="220" t="s">
        <v>302</v>
      </c>
      <c r="D29" s="64" t="s">
        <v>70</v>
      </c>
      <c r="E29" s="114"/>
      <c r="F29" s="119">
        <f>SUM(F28)</f>
        <v>1845</v>
      </c>
      <c r="G29" s="114"/>
      <c r="H29" s="114"/>
      <c r="I29" s="212"/>
      <c r="J29" s="207"/>
    </row>
    <row r="30" spans="1:10" s="7" customFormat="1" ht="13.5" customHeight="1">
      <c r="A30" s="210"/>
      <c r="B30" s="213"/>
      <c r="C30" s="220"/>
      <c r="D30" s="64"/>
      <c r="E30" s="114"/>
      <c r="F30" s="119"/>
      <c r="G30" s="114"/>
      <c r="H30" s="114"/>
      <c r="I30" s="212"/>
      <c r="J30" s="207"/>
    </row>
    <row r="31" spans="1:10" s="7" customFormat="1" ht="38.25" customHeight="1">
      <c r="A31" s="204" t="s">
        <v>313</v>
      </c>
      <c r="B31" s="205" t="s">
        <v>296</v>
      </c>
      <c r="C31" s="147" t="s">
        <v>314</v>
      </c>
      <c r="D31" s="148" t="s">
        <v>315</v>
      </c>
      <c r="E31" s="149" t="s">
        <v>46</v>
      </c>
      <c r="F31" s="150">
        <v>10</v>
      </c>
      <c r="G31" s="206">
        <v>0</v>
      </c>
      <c r="H31" s="206">
        <f>ROUND(G31*F31,2)</f>
        <v>0</v>
      </c>
      <c r="I31" s="212"/>
      <c r="J31" s="207"/>
    </row>
    <row r="32" spans="1:10" s="7" customFormat="1" ht="45.75" customHeight="1">
      <c r="A32" s="208"/>
      <c r="B32" s="213" t="s">
        <v>299</v>
      </c>
      <c r="C32" s="214"/>
      <c r="D32" s="215" t="s">
        <v>316</v>
      </c>
      <c r="E32" s="214"/>
      <c r="F32" s="214"/>
      <c r="G32" s="214"/>
      <c r="H32" s="214"/>
      <c r="I32" s="212"/>
      <c r="J32" s="207"/>
    </row>
    <row r="33" spans="1:10" s="7" customFormat="1" ht="20.25" customHeight="1">
      <c r="A33" s="209"/>
      <c r="B33" s="213" t="s">
        <v>301</v>
      </c>
      <c r="C33" s="216" t="s">
        <v>302</v>
      </c>
      <c r="D33" s="217" t="s">
        <v>341</v>
      </c>
      <c r="E33" s="218"/>
      <c r="F33" s="219">
        <v>4</v>
      </c>
      <c r="G33" s="218"/>
      <c r="H33" s="218"/>
      <c r="I33" s="212"/>
      <c r="J33" s="207"/>
    </row>
    <row r="34" spans="1:10" s="7" customFormat="1" ht="13.5" customHeight="1">
      <c r="A34" s="210"/>
      <c r="B34" s="213" t="s">
        <v>301</v>
      </c>
      <c r="C34" s="220" t="s">
        <v>302</v>
      </c>
      <c r="D34" s="64" t="s">
        <v>70</v>
      </c>
      <c r="E34" s="114"/>
      <c r="F34" s="119">
        <v>4</v>
      </c>
      <c r="G34" s="114"/>
      <c r="H34" s="114"/>
      <c r="I34" s="212"/>
      <c r="J34" s="207"/>
    </row>
    <row r="35" spans="1:10" s="7" customFormat="1" ht="13.5" customHeight="1">
      <c r="A35" s="204" t="s">
        <v>313</v>
      </c>
      <c r="B35" s="205" t="s">
        <v>296</v>
      </c>
      <c r="C35" s="257" t="s">
        <v>352</v>
      </c>
      <c r="D35" s="148" t="s">
        <v>317</v>
      </c>
      <c r="E35" s="149" t="s">
        <v>39</v>
      </c>
      <c r="F35" s="150">
        <v>2</v>
      </c>
      <c r="G35" s="206">
        <v>0</v>
      </c>
      <c r="H35" s="206">
        <f>ROUND(G35*F35,2)</f>
        <v>0</v>
      </c>
      <c r="I35" s="212"/>
      <c r="J35" s="207"/>
    </row>
    <row r="36" spans="1:10" s="7" customFormat="1" ht="13.5" customHeight="1">
      <c r="A36" s="208"/>
      <c r="B36" s="213" t="s">
        <v>299</v>
      </c>
      <c r="C36" s="214"/>
      <c r="D36" s="215"/>
      <c r="E36" s="214"/>
      <c r="F36" s="214"/>
      <c r="G36" s="214"/>
      <c r="H36" s="214"/>
      <c r="I36" s="212"/>
      <c r="J36" s="207"/>
    </row>
    <row r="37" spans="1:10" s="7" customFormat="1" ht="13.5" customHeight="1">
      <c r="A37" s="209"/>
      <c r="B37" s="213" t="s">
        <v>301</v>
      </c>
      <c r="C37" s="216" t="s">
        <v>302</v>
      </c>
      <c r="D37" s="217" t="s">
        <v>318</v>
      </c>
      <c r="E37" s="218"/>
      <c r="F37" s="219">
        <v>2</v>
      </c>
      <c r="G37" s="218"/>
      <c r="H37" s="218"/>
      <c r="I37" s="212"/>
      <c r="J37" s="207"/>
    </row>
    <row r="38" spans="1:10" s="7" customFormat="1" ht="13.5" customHeight="1">
      <c r="A38" s="210"/>
      <c r="B38" s="213" t="s">
        <v>301</v>
      </c>
      <c r="C38" s="220" t="s">
        <v>302</v>
      </c>
      <c r="D38" s="64" t="s">
        <v>70</v>
      </c>
      <c r="E38" s="114"/>
      <c r="F38" s="119">
        <v>2</v>
      </c>
      <c r="G38" s="114"/>
      <c r="H38" s="114"/>
      <c r="I38" s="212"/>
      <c r="J38" s="207"/>
    </row>
    <row r="39" spans="1:10" s="7" customFormat="1" ht="13.5" customHeight="1">
      <c r="A39" s="204" t="s">
        <v>313</v>
      </c>
      <c r="B39" s="205" t="s">
        <v>296</v>
      </c>
      <c r="C39" s="147"/>
      <c r="D39" s="148" t="s">
        <v>319</v>
      </c>
      <c r="E39" s="149" t="s">
        <v>46</v>
      </c>
      <c r="F39" s="150">
        <v>1160</v>
      </c>
      <c r="G39" s="206">
        <v>0</v>
      </c>
      <c r="H39" s="206">
        <f>ROUND(G39*F39,2)</f>
        <v>0</v>
      </c>
      <c r="I39" s="212"/>
      <c r="J39" s="207"/>
    </row>
    <row r="40" spans="1:10" s="7" customFormat="1" ht="13.5" customHeight="1">
      <c r="A40" s="208"/>
      <c r="B40" s="213" t="s">
        <v>299</v>
      </c>
      <c r="C40" s="214"/>
      <c r="D40" s="215"/>
      <c r="E40" s="214"/>
      <c r="F40" s="214"/>
      <c r="G40" s="214"/>
      <c r="H40" s="214"/>
      <c r="I40" s="212"/>
      <c r="J40" s="207"/>
    </row>
    <row r="41" spans="1:10" s="7" customFormat="1" ht="13.5" customHeight="1">
      <c r="A41" s="209"/>
      <c r="B41" s="213" t="s">
        <v>301</v>
      </c>
      <c r="C41" s="216" t="s">
        <v>302</v>
      </c>
      <c r="D41" s="217" t="s">
        <v>342</v>
      </c>
      <c r="E41" s="218"/>
      <c r="F41" s="219">
        <v>1160</v>
      </c>
      <c r="G41" s="218"/>
      <c r="H41" s="218"/>
      <c r="I41" s="212"/>
      <c r="J41" s="207"/>
    </row>
    <row r="42" spans="1:10" s="7" customFormat="1" ht="13.5" customHeight="1">
      <c r="A42" s="210"/>
      <c r="B42" s="213" t="s">
        <v>301</v>
      </c>
      <c r="C42" s="220" t="s">
        <v>302</v>
      </c>
      <c r="D42" s="64" t="s">
        <v>70</v>
      </c>
      <c r="E42" s="114"/>
      <c r="F42" s="119">
        <v>1160</v>
      </c>
      <c r="G42" s="114"/>
      <c r="H42" s="114"/>
      <c r="I42" s="212"/>
      <c r="J42" s="207"/>
    </row>
    <row r="43" spans="1:10" s="7" customFormat="1" ht="13.5" customHeight="1">
      <c r="A43" s="204" t="s">
        <v>313</v>
      </c>
      <c r="B43" s="205" t="s">
        <v>296</v>
      </c>
      <c r="C43" s="257" t="s">
        <v>353</v>
      </c>
      <c r="D43" s="148" t="s">
        <v>320</v>
      </c>
      <c r="E43" s="149" t="s">
        <v>46</v>
      </c>
      <c r="F43" s="150">
        <v>28</v>
      </c>
      <c r="G43" s="206">
        <v>0</v>
      </c>
      <c r="H43" s="206">
        <f>ROUND(G43*F43,2)</f>
        <v>0</v>
      </c>
      <c r="I43" s="212"/>
      <c r="J43" s="207"/>
    </row>
    <row r="44" spans="1:10" s="7" customFormat="1" ht="27.75" customHeight="1">
      <c r="A44" s="208"/>
      <c r="B44" s="213" t="s">
        <v>299</v>
      </c>
      <c r="C44" s="214"/>
      <c r="D44" s="215" t="s">
        <v>316</v>
      </c>
      <c r="E44" s="214"/>
      <c r="F44" s="214"/>
      <c r="G44" s="214"/>
      <c r="H44" s="214"/>
      <c r="I44" s="212"/>
      <c r="J44" s="207"/>
    </row>
    <row r="45" spans="1:10" s="7" customFormat="1" ht="13.5" customHeight="1">
      <c r="A45" s="209"/>
      <c r="B45" s="213" t="s">
        <v>301</v>
      </c>
      <c r="C45" s="216" t="s">
        <v>302</v>
      </c>
      <c r="D45" s="217" t="s">
        <v>321</v>
      </c>
      <c r="E45" s="218"/>
      <c r="F45" s="219">
        <v>28</v>
      </c>
      <c r="G45" s="218"/>
      <c r="H45" s="218"/>
      <c r="I45" s="212"/>
      <c r="J45" s="207"/>
    </row>
    <row r="46" spans="1:10" s="7" customFormat="1" ht="13.5" customHeight="1">
      <c r="A46" s="210"/>
      <c r="B46" s="213" t="s">
        <v>301</v>
      </c>
      <c r="C46" s="220" t="s">
        <v>302</v>
      </c>
      <c r="D46" s="64" t="s">
        <v>70</v>
      </c>
      <c r="E46" s="114"/>
      <c r="F46" s="119">
        <v>28</v>
      </c>
      <c r="G46" s="114"/>
      <c r="H46" s="114"/>
      <c r="I46" s="212"/>
      <c r="J46" s="207"/>
    </row>
    <row r="47" spans="1:10" s="7" customFormat="1" ht="13.5" customHeight="1">
      <c r="A47" s="211"/>
      <c r="B47" s="221" t="s">
        <v>294</v>
      </c>
      <c r="C47" s="222" t="s">
        <v>322</v>
      </c>
      <c r="D47" s="222" t="s">
        <v>323</v>
      </c>
      <c r="E47" s="223"/>
      <c r="F47" s="223"/>
      <c r="G47" s="223"/>
      <c r="H47" s="224">
        <f>SUM(H48)</f>
        <v>0</v>
      </c>
      <c r="I47" s="212"/>
      <c r="J47" s="207"/>
    </row>
    <row r="48" spans="1:10" s="7" customFormat="1" ht="48" customHeight="1">
      <c r="A48" s="204" t="s">
        <v>307</v>
      </c>
      <c r="B48" s="205" t="s">
        <v>296</v>
      </c>
      <c r="C48" s="147" t="s">
        <v>324</v>
      </c>
      <c r="D48" s="148" t="s">
        <v>325</v>
      </c>
      <c r="E48" s="149" t="s">
        <v>326</v>
      </c>
      <c r="F48" s="150">
        <v>1.8</v>
      </c>
      <c r="G48" s="206">
        <v>0</v>
      </c>
      <c r="H48" s="206">
        <f>ROUND(G48*F48,2)</f>
        <v>0</v>
      </c>
      <c r="I48" s="212"/>
      <c r="J48" s="207"/>
    </row>
    <row r="49" spans="1:10" s="7" customFormat="1" ht="13.5" customHeight="1">
      <c r="A49" s="208"/>
      <c r="B49" s="213" t="s">
        <v>299</v>
      </c>
      <c r="C49" s="214"/>
      <c r="D49" s="215" t="s">
        <v>327</v>
      </c>
      <c r="E49" s="214"/>
      <c r="F49" s="214"/>
      <c r="G49" s="214"/>
      <c r="H49" s="214"/>
      <c r="I49" s="212"/>
      <c r="J49" s="207"/>
    </row>
    <row r="50" spans="1:10" s="7" customFormat="1" ht="13.5" customHeight="1">
      <c r="A50" s="209"/>
      <c r="B50" s="213" t="s">
        <v>301</v>
      </c>
      <c r="C50" s="216" t="s">
        <v>302</v>
      </c>
      <c r="D50" s="217" t="s">
        <v>328</v>
      </c>
      <c r="E50" s="218"/>
      <c r="F50" s="219">
        <v>1.8</v>
      </c>
      <c r="G50" s="218"/>
      <c r="H50" s="218"/>
      <c r="I50" s="212"/>
      <c r="J50" s="207"/>
    </row>
    <row r="51" spans="1:10" s="7" customFormat="1" ht="13.5" customHeight="1">
      <c r="A51" s="210"/>
      <c r="B51" s="213" t="s">
        <v>301</v>
      </c>
      <c r="C51" s="220" t="s">
        <v>302</v>
      </c>
      <c r="D51" s="64" t="s">
        <v>70</v>
      </c>
      <c r="E51" s="114"/>
      <c r="F51" s="119">
        <v>1.8</v>
      </c>
      <c r="G51" s="114"/>
      <c r="H51" s="114"/>
      <c r="I51" s="212"/>
      <c r="J51" s="207"/>
    </row>
    <row r="52" spans="1:10" s="7" customFormat="1" ht="13.5" customHeight="1">
      <c r="A52" s="211"/>
      <c r="B52" s="221" t="s">
        <v>294</v>
      </c>
      <c r="C52" s="222" t="s">
        <v>329</v>
      </c>
      <c r="D52" s="222" t="s">
        <v>330</v>
      </c>
      <c r="E52" s="223"/>
      <c r="F52" s="223"/>
      <c r="G52" s="223"/>
      <c r="H52" s="224">
        <f>SUM(H53)</f>
        <v>0</v>
      </c>
      <c r="I52" s="212"/>
      <c r="J52" s="207"/>
    </row>
    <row r="53" spans="1:10" s="7" customFormat="1" ht="56.25" customHeight="1">
      <c r="A53" s="204" t="s">
        <v>19</v>
      </c>
      <c r="B53" s="205" t="s">
        <v>296</v>
      </c>
      <c r="C53" s="147" t="s">
        <v>331</v>
      </c>
      <c r="D53" s="148" t="s">
        <v>332</v>
      </c>
      <c r="E53" s="149" t="s">
        <v>326</v>
      </c>
      <c r="F53" s="150">
        <v>15</v>
      </c>
      <c r="G53" s="206">
        <v>0</v>
      </c>
      <c r="H53" s="206">
        <f>ROUND(G53*F53,2)</f>
        <v>0</v>
      </c>
      <c r="I53" s="212"/>
      <c r="J53" s="207"/>
    </row>
    <row r="54" spans="1:10" s="7" customFormat="1" ht="63.75" customHeight="1">
      <c r="A54" s="208"/>
      <c r="B54" s="213" t="s">
        <v>299</v>
      </c>
      <c r="C54" s="214"/>
      <c r="D54" s="215" t="s">
        <v>333</v>
      </c>
      <c r="E54" s="214"/>
      <c r="F54" s="214"/>
      <c r="G54" s="214"/>
      <c r="H54" s="214"/>
      <c r="I54" s="212"/>
      <c r="J54" s="207"/>
    </row>
    <row r="55" spans="1:10" s="7" customFormat="1" ht="13.5" customHeight="1">
      <c r="A55" s="211"/>
      <c r="B55" s="221" t="s">
        <v>294</v>
      </c>
      <c r="C55" s="226" t="s">
        <v>334</v>
      </c>
      <c r="D55" s="226" t="s">
        <v>335</v>
      </c>
      <c r="E55" s="223"/>
      <c r="F55" s="223"/>
      <c r="G55" s="223"/>
      <c r="H55" s="227">
        <f>SUM(H57:H59)</f>
        <v>0</v>
      </c>
      <c r="I55" s="212"/>
      <c r="J55" s="207"/>
    </row>
    <row r="56" spans="1:10" s="7" customFormat="1" ht="13.5" customHeight="1">
      <c r="A56" s="211"/>
      <c r="B56" s="221" t="s">
        <v>294</v>
      </c>
      <c r="C56" s="222" t="s">
        <v>336</v>
      </c>
      <c r="D56" s="222" t="s">
        <v>355</v>
      </c>
      <c r="E56" s="223"/>
      <c r="F56" s="223"/>
      <c r="G56" s="223"/>
      <c r="H56" s="224">
        <f>SUM(H57)</f>
        <v>0</v>
      </c>
      <c r="I56" s="212"/>
      <c r="J56" s="207"/>
    </row>
    <row r="57" spans="1:10" s="7" customFormat="1" ht="58.5" customHeight="1">
      <c r="A57" s="204" t="s">
        <v>20</v>
      </c>
      <c r="B57" s="205" t="s">
        <v>296</v>
      </c>
      <c r="C57" s="257" t="s">
        <v>354</v>
      </c>
      <c r="D57" s="148" t="s">
        <v>337</v>
      </c>
      <c r="E57" s="149" t="s">
        <v>26</v>
      </c>
      <c r="F57" s="150">
        <v>40</v>
      </c>
      <c r="G57" s="206">
        <v>0</v>
      </c>
      <c r="H57" s="206">
        <f>ROUND(G57*F57,2)</f>
        <v>0</v>
      </c>
      <c r="I57" s="212"/>
      <c r="J57" s="207"/>
    </row>
    <row r="58" spans="1:10" s="7" customFormat="1" ht="55.5" customHeight="1">
      <c r="A58" s="208"/>
      <c r="B58" s="213" t="s">
        <v>299</v>
      </c>
      <c r="C58" s="214"/>
      <c r="D58" s="215" t="s">
        <v>338</v>
      </c>
      <c r="E58" s="214"/>
      <c r="F58" s="214"/>
      <c r="G58" s="214"/>
      <c r="H58" s="214"/>
      <c r="I58" s="212"/>
      <c r="J58" s="207"/>
    </row>
    <row r="59" spans="1:10" s="7" customFormat="1" ht="13.5" customHeight="1">
      <c r="A59" s="209"/>
      <c r="B59" s="213" t="s">
        <v>301</v>
      </c>
      <c r="C59" s="216" t="s">
        <v>302</v>
      </c>
      <c r="D59" s="217">
        <v>40</v>
      </c>
      <c r="E59" s="218"/>
      <c r="F59" s="219">
        <v>40</v>
      </c>
      <c r="G59" s="218"/>
      <c r="H59" s="218"/>
      <c r="I59" s="212"/>
      <c r="J59" s="207"/>
    </row>
    <row r="60" spans="1:10" s="7" customFormat="1" ht="13.5" customHeight="1">
      <c r="A60" s="210"/>
      <c r="B60" s="213" t="s">
        <v>301</v>
      </c>
      <c r="C60" s="220" t="s">
        <v>302</v>
      </c>
      <c r="D60" s="64" t="s">
        <v>70</v>
      </c>
      <c r="E60" s="114"/>
      <c r="F60" s="119">
        <v>40</v>
      </c>
      <c r="G60" s="114"/>
      <c r="H60" s="114"/>
      <c r="I60" s="212"/>
      <c r="J60" s="207"/>
    </row>
    <row r="61" spans="1:10" s="7" customFormat="1" ht="13.5" customHeight="1" thickBot="1">
      <c r="A61" s="228"/>
      <c r="B61" s="229"/>
      <c r="C61" s="229"/>
      <c r="D61" s="229"/>
      <c r="E61" s="229"/>
      <c r="F61" s="229"/>
      <c r="G61" s="229"/>
      <c r="H61" s="229"/>
      <c r="I61" s="229"/>
      <c r="J61" s="230"/>
    </row>
    <row r="62" spans="1:10" s="7" customFormat="1" ht="13.5" customHeight="1">
      <c r="A62" s="29"/>
      <c r="B62" s="29"/>
      <c r="C62" s="29"/>
      <c r="D62" s="29"/>
      <c r="E62" s="29"/>
      <c r="F62" s="29"/>
      <c r="G62" s="1"/>
      <c r="H62" s="1"/>
      <c r="I62" s="1"/>
      <c r="J62" s="29"/>
    </row>
    <row r="63" spans="1:10" s="7" customFormat="1" ht="13.5" customHeight="1">
      <c r="A63" s="29"/>
      <c r="B63" s="29"/>
      <c r="C63" s="29"/>
      <c r="D63" s="29"/>
      <c r="E63" s="29"/>
      <c r="F63" s="29"/>
      <c r="G63" s="1"/>
      <c r="H63" s="1"/>
      <c r="I63" s="1"/>
      <c r="J63" s="29"/>
    </row>
    <row r="64" spans="1:10" s="7" customFormat="1" ht="30.75" customHeight="1" thickBot="1">
      <c r="A64" s="30"/>
      <c r="B64" s="31"/>
      <c r="C64" s="32" t="s">
        <v>22</v>
      </c>
      <c r="D64" s="32" t="s">
        <v>23</v>
      </c>
      <c r="E64" s="32"/>
      <c r="F64" s="33"/>
      <c r="G64" s="34"/>
      <c r="H64" s="34">
        <f>SUM(H65:H182)</f>
        <v>0</v>
      </c>
      <c r="I64" s="34">
        <f>SUM(I65:I182)</f>
        <v>0</v>
      </c>
      <c r="J64" s="34">
        <f>SUM(J65:J182)</f>
        <v>0</v>
      </c>
    </row>
    <row r="65" spans="1:10" s="7" customFormat="1" ht="13.5" customHeight="1">
      <c r="A65" s="156">
        <v>12</v>
      </c>
      <c r="B65" s="183" t="s">
        <v>24</v>
      </c>
      <c r="C65" s="184">
        <v>742330002</v>
      </c>
      <c r="D65" s="184" t="s">
        <v>25</v>
      </c>
      <c r="E65" s="184" t="s">
        <v>26</v>
      </c>
      <c r="F65" s="185">
        <f>F66</f>
        <v>1</v>
      </c>
      <c r="G65" s="186"/>
      <c r="H65" s="186"/>
      <c r="I65" s="186"/>
      <c r="J65" s="187"/>
    </row>
    <row r="66" spans="1:10" s="7" customFormat="1" ht="13.5" customHeight="1">
      <c r="A66" s="163">
        <v>13</v>
      </c>
      <c r="B66" s="41" t="s">
        <v>36</v>
      </c>
      <c r="C66" s="63" t="s">
        <v>38</v>
      </c>
      <c r="D66" s="42" t="s">
        <v>69</v>
      </c>
      <c r="E66" s="63" t="s">
        <v>26</v>
      </c>
      <c r="F66" s="43">
        <v>1</v>
      </c>
      <c r="G66" s="44"/>
      <c r="H66" s="44"/>
      <c r="I66" s="44"/>
      <c r="J66" s="137"/>
    </row>
    <row r="67" spans="1:10" s="7" customFormat="1" ht="13.5" customHeight="1">
      <c r="A67" s="164">
        <v>14</v>
      </c>
      <c r="B67" s="62">
        <v>742</v>
      </c>
      <c r="C67" s="57"/>
      <c r="D67" s="64" t="s">
        <v>70</v>
      </c>
      <c r="E67" s="58"/>
      <c r="F67" s="119">
        <f>SUM(F68)</f>
        <v>1</v>
      </c>
      <c r="G67" s="52"/>
      <c r="H67" s="52"/>
      <c r="I67" s="52"/>
      <c r="J67" s="188"/>
    </row>
    <row r="68" spans="1:10" s="7" customFormat="1" ht="13.5" customHeight="1">
      <c r="A68" s="163">
        <v>15</v>
      </c>
      <c r="B68" s="62">
        <v>742</v>
      </c>
      <c r="C68" s="57"/>
      <c r="D68" s="57"/>
      <c r="E68" s="58"/>
      <c r="F68" s="59">
        <v>1</v>
      </c>
      <c r="G68" s="60"/>
      <c r="H68" s="60"/>
      <c r="I68" s="60"/>
      <c r="J68" s="169"/>
    </row>
    <row r="69" spans="1:10" s="7" customFormat="1" ht="13.5" customHeight="1">
      <c r="A69" s="164">
        <v>16</v>
      </c>
      <c r="B69" s="53" t="s">
        <v>36</v>
      </c>
      <c r="C69" s="63" t="s">
        <v>71</v>
      </c>
      <c r="D69" s="54" t="s">
        <v>72</v>
      </c>
      <c r="E69" s="54" t="s">
        <v>26</v>
      </c>
      <c r="F69" s="55">
        <f>F71</f>
        <v>1</v>
      </c>
      <c r="G69" s="56"/>
      <c r="H69" s="44"/>
      <c r="I69" s="44"/>
      <c r="J69" s="137"/>
    </row>
    <row r="70" spans="1:10" s="7" customFormat="1" ht="13.5" customHeight="1">
      <c r="A70" s="163">
        <v>17</v>
      </c>
      <c r="B70" s="62">
        <v>742</v>
      </c>
      <c r="C70" s="63"/>
      <c r="D70" s="64" t="s">
        <v>70</v>
      </c>
      <c r="E70" s="58"/>
      <c r="F70" s="119">
        <f>SUM(F71)</f>
        <v>1</v>
      </c>
      <c r="G70" s="56"/>
      <c r="H70" s="56"/>
      <c r="I70" s="56"/>
      <c r="J70" s="189"/>
    </row>
    <row r="71" spans="1:10" s="7" customFormat="1" ht="13.5" customHeight="1">
      <c r="A71" s="164">
        <v>18</v>
      </c>
      <c r="B71" s="62">
        <v>742</v>
      </c>
      <c r="C71" s="63"/>
      <c r="D71" s="57"/>
      <c r="E71" s="58"/>
      <c r="F71" s="59">
        <v>1</v>
      </c>
      <c r="G71" s="56"/>
      <c r="H71" s="56"/>
      <c r="I71" s="56"/>
      <c r="J71" s="189"/>
    </row>
    <row r="72" spans="1:10" s="7" customFormat="1" ht="13.5" customHeight="1">
      <c r="A72" s="163">
        <v>19</v>
      </c>
      <c r="B72" s="36" t="s">
        <v>24</v>
      </c>
      <c r="C72" s="37" t="s">
        <v>27</v>
      </c>
      <c r="D72" s="37" t="s">
        <v>28</v>
      </c>
      <c r="E72" s="37" t="s">
        <v>26</v>
      </c>
      <c r="F72" s="38">
        <f>F69</f>
        <v>1</v>
      </c>
      <c r="G72" s="39"/>
      <c r="H72" s="39"/>
      <c r="I72" s="39"/>
      <c r="J72" s="138"/>
    </row>
    <row r="73" spans="1:10" s="7" customFormat="1" ht="13.5" customHeight="1">
      <c r="A73" s="164">
        <v>20</v>
      </c>
      <c r="B73" s="62">
        <v>742</v>
      </c>
      <c r="C73" s="63" t="s">
        <v>71</v>
      </c>
      <c r="D73" s="42" t="s">
        <v>29</v>
      </c>
      <c r="E73" s="42" t="s">
        <v>26</v>
      </c>
      <c r="F73" s="43">
        <f>F74</f>
        <v>4</v>
      </c>
      <c r="G73" s="44"/>
      <c r="H73" s="44"/>
      <c r="I73" s="44"/>
      <c r="J73" s="137"/>
    </row>
    <row r="74" spans="1:10" s="7" customFormat="1" ht="13.5" customHeight="1">
      <c r="A74" s="163">
        <v>21</v>
      </c>
      <c r="B74" s="62">
        <v>742</v>
      </c>
      <c r="C74" s="42"/>
      <c r="D74" s="64" t="s">
        <v>73</v>
      </c>
      <c r="E74" s="58"/>
      <c r="F74" s="119">
        <v>4</v>
      </c>
      <c r="G74" s="44"/>
      <c r="H74" s="44"/>
      <c r="I74" s="44"/>
      <c r="J74" s="137"/>
    </row>
    <row r="75" spans="1:10" s="7" customFormat="1" ht="13.5" customHeight="1">
      <c r="A75" s="164">
        <v>22</v>
      </c>
      <c r="B75" s="62">
        <v>742</v>
      </c>
      <c r="C75" s="42"/>
      <c r="D75" s="57"/>
      <c r="E75" s="58"/>
      <c r="F75" s="59">
        <v>4</v>
      </c>
      <c r="G75" s="44"/>
      <c r="H75" s="44"/>
      <c r="I75" s="44"/>
      <c r="J75" s="137"/>
    </row>
    <row r="76" spans="1:10" s="7" customFormat="1" ht="13.5" customHeight="1">
      <c r="A76" s="163">
        <v>23</v>
      </c>
      <c r="B76" s="36" t="s">
        <v>24</v>
      </c>
      <c r="C76" s="37" t="s">
        <v>30</v>
      </c>
      <c r="D76" s="37" t="s">
        <v>31</v>
      </c>
      <c r="E76" s="37" t="s">
        <v>26</v>
      </c>
      <c r="F76" s="38">
        <f>F73</f>
        <v>4</v>
      </c>
      <c r="G76" s="39"/>
      <c r="H76" s="39"/>
      <c r="I76" s="39"/>
      <c r="J76" s="138"/>
    </row>
    <row r="77" spans="1:10" s="7" customFormat="1" ht="13.5" customHeight="1">
      <c r="A77" s="164">
        <v>24</v>
      </c>
      <c r="B77" s="41" t="s">
        <v>36</v>
      </c>
      <c r="C77" s="63" t="s">
        <v>75</v>
      </c>
      <c r="D77" s="42" t="s">
        <v>74</v>
      </c>
      <c r="E77" s="42" t="s">
        <v>26</v>
      </c>
      <c r="F77" s="43">
        <f>F78</f>
        <v>4</v>
      </c>
      <c r="G77" s="44"/>
      <c r="H77" s="44"/>
      <c r="I77" s="44"/>
      <c r="J77" s="137"/>
    </row>
    <row r="78" spans="1:10" s="7" customFormat="1" ht="13.5" customHeight="1">
      <c r="A78" s="163">
        <v>25</v>
      </c>
      <c r="B78" s="62">
        <v>742</v>
      </c>
      <c r="C78" s="63"/>
      <c r="D78" s="64" t="s">
        <v>73</v>
      </c>
      <c r="E78" s="58"/>
      <c r="F78" s="119">
        <f>F79</f>
        <v>4</v>
      </c>
      <c r="G78" s="44"/>
      <c r="H78" s="44"/>
      <c r="I78" s="44"/>
      <c r="J78" s="137"/>
    </row>
    <row r="79" spans="1:10" s="7" customFormat="1" ht="13.5" customHeight="1">
      <c r="A79" s="164">
        <v>26</v>
      </c>
      <c r="B79" s="62">
        <v>742</v>
      </c>
      <c r="C79" s="63"/>
      <c r="D79" s="57"/>
      <c r="E79" s="58"/>
      <c r="F79" s="59">
        <v>4</v>
      </c>
      <c r="G79" s="44"/>
      <c r="H79" s="44"/>
      <c r="I79" s="44"/>
      <c r="J79" s="137"/>
    </row>
    <row r="80" spans="1:10" s="7" customFormat="1" ht="13.5" customHeight="1">
      <c r="A80" s="163">
        <v>27</v>
      </c>
      <c r="B80" s="36" t="s">
        <v>24</v>
      </c>
      <c r="C80" s="37" t="s">
        <v>32</v>
      </c>
      <c r="D80" s="37" t="s">
        <v>33</v>
      </c>
      <c r="E80" s="37" t="s">
        <v>26</v>
      </c>
      <c r="F80" s="38">
        <f>F77</f>
        <v>4</v>
      </c>
      <c r="G80" s="39"/>
      <c r="H80" s="39"/>
      <c r="I80" s="39"/>
      <c r="J80" s="138"/>
    </row>
    <row r="81" spans="1:10" s="7" customFormat="1" ht="13.5" customHeight="1">
      <c r="A81" s="164">
        <v>28</v>
      </c>
      <c r="B81" s="36" t="s">
        <v>24</v>
      </c>
      <c r="C81" s="37" t="s">
        <v>34</v>
      </c>
      <c r="D81" s="37" t="s">
        <v>35</v>
      </c>
      <c r="E81" s="37" t="s">
        <v>26</v>
      </c>
      <c r="F81" s="38">
        <f>F76</f>
        <v>4</v>
      </c>
      <c r="G81" s="39"/>
      <c r="H81" s="39"/>
      <c r="I81" s="39"/>
      <c r="J81" s="138"/>
    </row>
    <row r="82" spans="1:10" s="7" customFormat="1" ht="13.5" customHeight="1">
      <c r="A82" s="163">
        <v>29</v>
      </c>
      <c r="B82" s="41" t="s">
        <v>36</v>
      </c>
      <c r="C82" s="63" t="s">
        <v>82</v>
      </c>
      <c r="D82" s="42" t="s">
        <v>81</v>
      </c>
      <c r="E82" s="42" t="s">
        <v>26</v>
      </c>
      <c r="F82" s="43">
        <f>F83</f>
        <v>83</v>
      </c>
      <c r="G82" s="44"/>
      <c r="H82" s="44"/>
      <c r="I82" s="44"/>
      <c r="J82" s="137"/>
    </row>
    <row r="83" spans="1:10" s="7" customFormat="1" ht="13.5" customHeight="1">
      <c r="A83" s="164">
        <v>30</v>
      </c>
      <c r="B83" s="62">
        <v>742</v>
      </c>
      <c r="C83" s="42"/>
      <c r="D83" s="64" t="s">
        <v>73</v>
      </c>
      <c r="E83" s="58"/>
      <c r="F83" s="119">
        <f>SUM(F84:F87)</f>
        <v>83</v>
      </c>
      <c r="G83" s="44"/>
      <c r="H83" s="44"/>
      <c r="I83" s="44"/>
      <c r="J83" s="137"/>
    </row>
    <row r="84" spans="1:10" s="7" customFormat="1" ht="13.5" customHeight="1">
      <c r="A84" s="163">
        <v>31</v>
      </c>
      <c r="B84" s="62">
        <v>742</v>
      </c>
      <c r="C84" s="42"/>
      <c r="D84" s="57" t="s">
        <v>77</v>
      </c>
      <c r="E84" s="58"/>
      <c r="F84" s="59">
        <v>20</v>
      </c>
      <c r="G84" s="44"/>
      <c r="H84" s="44"/>
      <c r="I84" s="44"/>
      <c r="J84" s="137"/>
    </row>
    <row r="85" spans="1:10" s="7" customFormat="1" ht="13.5" customHeight="1">
      <c r="A85" s="164">
        <v>32</v>
      </c>
      <c r="B85" s="62">
        <v>742</v>
      </c>
      <c r="C85" s="42"/>
      <c r="D85" s="57" t="s">
        <v>78</v>
      </c>
      <c r="E85" s="58"/>
      <c r="F85" s="59">
        <v>44</v>
      </c>
      <c r="G85" s="44"/>
      <c r="H85" s="44"/>
      <c r="I85" s="44"/>
      <c r="J85" s="137"/>
    </row>
    <row r="86" spans="1:10" s="7" customFormat="1" ht="13.5" customHeight="1">
      <c r="A86" s="163">
        <v>33</v>
      </c>
      <c r="B86" s="62">
        <v>742</v>
      </c>
      <c r="C86" s="42"/>
      <c r="D86" s="57" t="s">
        <v>79</v>
      </c>
      <c r="E86" s="58"/>
      <c r="F86" s="59">
        <v>9</v>
      </c>
      <c r="G86" s="44"/>
      <c r="H86" s="44"/>
      <c r="I86" s="44"/>
      <c r="J86" s="137"/>
    </row>
    <row r="87" spans="1:10" s="7" customFormat="1" ht="13.5" customHeight="1">
      <c r="A87" s="164">
        <v>34</v>
      </c>
      <c r="B87" s="62">
        <v>742</v>
      </c>
      <c r="C87" s="42"/>
      <c r="D87" s="57" t="s">
        <v>80</v>
      </c>
      <c r="E87" s="58"/>
      <c r="F87" s="59">
        <v>10</v>
      </c>
      <c r="G87" s="44"/>
      <c r="H87" s="44"/>
      <c r="I87" s="44"/>
      <c r="J87" s="137"/>
    </row>
    <row r="88" spans="1:10" s="7" customFormat="1" ht="13.5" customHeight="1">
      <c r="A88" s="163">
        <v>35</v>
      </c>
      <c r="B88" s="36" t="s">
        <v>36</v>
      </c>
      <c r="C88" s="37" t="s">
        <v>83</v>
      </c>
      <c r="D88" s="37" t="s">
        <v>37</v>
      </c>
      <c r="E88" s="37" t="s">
        <v>26</v>
      </c>
      <c r="F88" s="38">
        <f>F82</f>
        <v>83</v>
      </c>
      <c r="G88" s="39"/>
      <c r="H88" s="39"/>
      <c r="I88" s="39"/>
      <c r="J88" s="138"/>
    </row>
    <row r="89" spans="1:10" s="7" customFormat="1" ht="32.25" customHeight="1">
      <c r="A89" s="164">
        <v>36</v>
      </c>
      <c r="B89" s="41" t="s">
        <v>36</v>
      </c>
      <c r="C89" s="63" t="s">
        <v>66</v>
      </c>
      <c r="D89" s="42" t="s">
        <v>84</v>
      </c>
      <c r="E89" s="42" t="s">
        <v>26</v>
      </c>
      <c r="F89" s="43">
        <v>1</v>
      </c>
      <c r="G89" s="44"/>
      <c r="H89" s="44"/>
      <c r="I89" s="44"/>
      <c r="J89" s="137"/>
    </row>
    <row r="90" spans="1:10" s="7" customFormat="1" ht="13.5" customHeight="1">
      <c r="A90" s="163">
        <v>37</v>
      </c>
      <c r="B90" s="62">
        <v>742</v>
      </c>
      <c r="C90" s="42"/>
      <c r="D90" s="64" t="s">
        <v>73</v>
      </c>
      <c r="E90" s="58"/>
      <c r="F90" s="119">
        <v>1</v>
      </c>
      <c r="G90" s="44"/>
      <c r="H90" s="44"/>
      <c r="I90" s="44"/>
      <c r="J90" s="137"/>
    </row>
    <row r="91" spans="1:10" s="7" customFormat="1" ht="31.5" customHeight="1">
      <c r="A91" s="164">
        <v>38</v>
      </c>
      <c r="B91" s="62" t="s">
        <v>36</v>
      </c>
      <c r="C91" s="63" t="s">
        <v>86</v>
      </c>
      <c r="D91" s="63" t="s">
        <v>85</v>
      </c>
      <c r="E91" s="42" t="s">
        <v>26</v>
      </c>
      <c r="F91" s="97">
        <f>F92</f>
        <v>2</v>
      </c>
      <c r="G91" s="44"/>
      <c r="H91" s="44"/>
      <c r="I91" s="44"/>
      <c r="J91" s="137"/>
    </row>
    <row r="92" spans="1:10" s="7" customFormat="1" ht="13.5" customHeight="1">
      <c r="A92" s="163">
        <v>39</v>
      </c>
      <c r="B92" s="62">
        <v>742</v>
      </c>
      <c r="C92" s="115"/>
      <c r="D92" s="57" t="s">
        <v>73</v>
      </c>
      <c r="E92" s="58"/>
      <c r="F92" s="59">
        <v>2</v>
      </c>
      <c r="G92" s="121"/>
      <c r="H92" s="44"/>
      <c r="I92" s="44"/>
      <c r="J92" s="137"/>
    </row>
    <row r="93" spans="1:10" s="7" customFormat="1" ht="13.5" customHeight="1">
      <c r="A93" s="164">
        <v>40</v>
      </c>
      <c r="B93" s="62">
        <v>742</v>
      </c>
      <c r="C93" s="72" t="s">
        <v>184</v>
      </c>
      <c r="D93" s="66" t="s">
        <v>185</v>
      </c>
      <c r="E93" s="67" t="s">
        <v>26</v>
      </c>
      <c r="F93" s="68">
        <v>3</v>
      </c>
      <c r="G93" s="39"/>
      <c r="H93" s="39"/>
      <c r="I93" s="39"/>
      <c r="J93" s="138"/>
    </row>
    <row r="94" spans="1:10" s="7" customFormat="1" ht="13.5" customHeight="1">
      <c r="A94" s="163">
        <v>41</v>
      </c>
      <c r="B94" s="62">
        <v>742</v>
      </c>
      <c r="C94" s="115"/>
      <c r="D94" s="57" t="s">
        <v>73</v>
      </c>
      <c r="E94" s="58"/>
      <c r="F94" s="119">
        <v>3</v>
      </c>
      <c r="G94" s="44"/>
      <c r="H94" s="44"/>
      <c r="I94" s="44"/>
      <c r="J94" s="137"/>
    </row>
    <row r="95" spans="1:10" s="7" customFormat="1" ht="32.25" customHeight="1">
      <c r="A95" s="164">
        <v>42</v>
      </c>
      <c r="B95" s="41" t="s">
        <v>36</v>
      </c>
      <c r="C95" s="63" t="s">
        <v>87</v>
      </c>
      <c r="D95" s="63" t="s">
        <v>88</v>
      </c>
      <c r="E95" s="70" t="s">
        <v>26</v>
      </c>
      <c r="F95" s="61">
        <f>F96</f>
        <v>14</v>
      </c>
      <c r="G95" s="71"/>
      <c r="H95" s="44"/>
      <c r="I95" s="44"/>
      <c r="J95" s="137"/>
    </row>
    <row r="96" spans="1:10" s="7" customFormat="1" ht="32.25" customHeight="1">
      <c r="A96" s="163">
        <v>43</v>
      </c>
      <c r="B96" s="62">
        <v>742</v>
      </c>
      <c r="C96" s="69"/>
      <c r="D96" s="57" t="s">
        <v>73</v>
      </c>
      <c r="E96" s="58"/>
      <c r="F96" s="119">
        <f>SUM(F97:F98)</f>
        <v>14</v>
      </c>
      <c r="G96" s="44"/>
      <c r="H96" s="44"/>
      <c r="I96" s="44"/>
      <c r="J96" s="137"/>
    </row>
    <row r="97" spans="1:10" s="7" customFormat="1" ht="13.5" customHeight="1">
      <c r="A97" s="164">
        <v>44</v>
      </c>
      <c r="B97" s="62">
        <v>742</v>
      </c>
      <c r="C97" s="42"/>
      <c r="D97" s="57" t="s">
        <v>79</v>
      </c>
      <c r="E97" s="58"/>
      <c r="F97" s="59">
        <v>7</v>
      </c>
      <c r="G97" s="44"/>
      <c r="H97" s="44"/>
      <c r="I97" s="44"/>
      <c r="J97" s="137"/>
    </row>
    <row r="98" spans="1:10" s="7" customFormat="1" ht="13.5" customHeight="1">
      <c r="A98" s="163">
        <v>45</v>
      </c>
      <c r="B98" s="62">
        <v>742</v>
      </c>
      <c r="C98" s="42"/>
      <c r="D98" s="57" t="s">
        <v>80</v>
      </c>
      <c r="E98" s="58"/>
      <c r="F98" s="59">
        <v>7</v>
      </c>
      <c r="G98" s="44"/>
      <c r="H98" s="44"/>
      <c r="I98" s="44"/>
      <c r="J98" s="137"/>
    </row>
    <row r="99" spans="1:10" s="7" customFormat="1" ht="13.5" customHeight="1">
      <c r="A99" s="164">
        <v>46</v>
      </c>
      <c r="B99" s="62">
        <v>742</v>
      </c>
      <c r="C99" s="65" t="s">
        <v>89</v>
      </c>
      <c r="D99" s="66" t="s">
        <v>90</v>
      </c>
      <c r="E99" s="67" t="s">
        <v>26</v>
      </c>
      <c r="F99" s="68">
        <f>F95</f>
        <v>14</v>
      </c>
      <c r="G99" s="39"/>
      <c r="H99" s="39"/>
      <c r="I99" s="39"/>
      <c r="J99" s="138"/>
    </row>
    <row r="100" spans="1:10" s="7" customFormat="1" ht="13.5" customHeight="1">
      <c r="A100" s="163">
        <v>47</v>
      </c>
      <c r="B100" s="62" t="s">
        <v>36</v>
      </c>
      <c r="C100" s="63" t="s">
        <v>67</v>
      </c>
      <c r="D100" s="42" t="s">
        <v>91</v>
      </c>
      <c r="E100" s="70" t="s">
        <v>26</v>
      </c>
      <c r="F100" s="61">
        <f>F101</f>
        <v>14</v>
      </c>
      <c r="G100" s="71"/>
      <c r="H100" s="44"/>
      <c r="I100" s="44"/>
      <c r="J100" s="137"/>
    </row>
    <row r="101" spans="1:10" s="7" customFormat="1" ht="32.25" customHeight="1">
      <c r="A101" s="164">
        <v>48</v>
      </c>
      <c r="B101" s="62">
        <v>742</v>
      </c>
      <c r="C101" s="69"/>
      <c r="D101" s="57" t="s">
        <v>73</v>
      </c>
      <c r="E101" s="58"/>
      <c r="F101" s="119">
        <f>SUM(F102:F103)</f>
        <v>14</v>
      </c>
      <c r="G101" s="44"/>
      <c r="H101" s="44"/>
      <c r="I101" s="44"/>
      <c r="J101" s="137"/>
    </row>
    <row r="102" spans="1:10" s="7" customFormat="1" ht="13.5" customHeight="1">
      <c r="A102" s="163">
        <v>49</v>
      </c>
      <c r="B102" s="62">
        <v>742</v>
      </c>
      <c r="C102" s="42"/>
      <c r="D102" s="57" t="s">
        <v>79</v>
      </c>
      <c r="E102" s="58"/>
      <c r="F102" s="59">
        <v>7</v>
      </c>
      <c r="G102" s="44"/>
      <c r="H102" s="44"/>
      <c r="I102" s="44"/>
      <c r="J102" s="137"/>
    </row>
    <row r="103" spans="1:10" s="7" customFormat="1" ht="13.5" customHeight="1">
      <c r="A103" s="164">
        <v>50</v>
      </c>
      <c r="B103" s="62">
        <v>742</v>
      </c>
      <c r="C103" s="42"/>
      <c r="D103" s="57" t="s">
        <v>80</v>
      </c>
      <c r="E103" s="58"/>
      <c r="F103" s="59">
        <v>7</v>
      </c>
      <c r="G103" s="44"/>
      <c r="H103" s="44"/>
      <c r="I103" s="44"/>
      <c r="J103" s="137"/>
    </row>
    <row r="104" spans="1:10" s="7" customFormat="1" ht="13.5" customHeight="1">
      <c r="A104" s="163">
        <v>51</v>
      </c>
      <c r="B104" s="62">
        <v>742</v>
      </c>
      <c r="C104" s="258" t="s">
        <v>184</v>
      </c>
      <c r="D104" s="66" t="s">
        <v>92</v>
      </c>
      <c r="E104" s="67" t="s">
        <v>26</v>
      </c>
      <c r="F104" s="68">
        <f>F100</f>
        <v>14</v>
      </c>
      <c r="G104" s="39"/>
      <c r="H104" s="39"/>
      <c r="I104" s="39"/>
      <c r="J104" s="138"/>
    </row>
    <row r="105" spans="1:10" s="7" customFormat="1" ht="32.25" customHeight="1">
      <c r="A105" s="164">
        <v>52</v>
      </c>
      <c r="B105" s="41" t="s">
        <v>36</v>
      </c>
      <c r="C105" s="63" t="s">
        <v>98</v>
      </c>
      <c r="D105" s="42" t="s">
        <v>99</v>
      </c>
      <c r="E105" s="70" t="s">
        <v>26</v>
      </c>
      <c r="F105" s="61">
        <v>8</v>
      </c>
      <c r="G105" s="71"/>
      <c r="H105" s="44"/>
      <c r="I105" s="44"/>
      <c r="J105" s="137"/>
    </row>
    <row r="106" spans="1:10" s="7" customFormat="1" ht="32.25" customHeight="1">
      <c r="A106" s="163">
        <v>53</v>
      </c>
      <c r="B106" s="62">
        <v>742</v>
      </c>
      <c r="C106" s="69"/>
      <c r="D106" s="57" t="s">
        <v>73</v>
      </c>
      <c r="E106" s="58"/>
      <c r="F106" s="119">
        <f>SUM(F107:F110)</f>
        <v>8</v>
      </c>
      <c r="G106" s="44"/>
      <c r="H106" s="44"/>
      <c r="I106" s="44"/>
      <c r="J106" s="137"/>
    </row>
    <row r="107" spans="1:10" s="7" customFormat="1" ht="13.5" customHeight="1">
      <c r="A107" s="164">
        <v>54</v>
      </c>
      <c r="B107" s="62">
        <v>742</v>
      </c>
      <c r="C107" s="42"/>
      <c r="D107" s="57" t="s">
        <v>77</v>
      </c>
      <c r="E107" s="58"/>
      <c r="F107" s="59">
        <v>2</v>
      </c>
      <c r="G107" s="44"/>
      <c r="H107" s="44"/>
      <c r="I107" s="44"/>
      <c r="J107" s="137"/>
    </row>
    <row r="108" spans="1:10" s="7" customFormat="1" ht="13.5" customHeight="1">
      <c r="A108" s="163">
        <v>55</v>
      </c>
      <c r="B108" s="62">
        <v>742</v>
      </c>
      <c r="C108" s="42"/>
      <c r="D108" s="57" t="s">
        <v>78</v>
      </c>
      <c r="E108" s="58"/>
      <c r="F108" s="59">
        <v>2</v>
      </c>
      <c r="G108" s="44"/>
      <c r="H108" s="44"/>
      <c r="I108" s="44"/>
      <c r="J108" s="137"/>
    </row>
    <row r="109" spans="1:10" s="7" customFormat="1" ht="13.5" customHeight="1">
      <c r="A109" s="164">
        <v>56</v>
      </c>
      <c r="B109" s="62">
        <v>742</v>
      </c>
      <c r="C109" s="42"/>
      <c r="D109" s="57" t="s">
        <v>79</v>
      </c>
      <c r="E109" s="58"/>
      <c r="F109" s="59">
        <v>2</v>
      </c>
      <c r="G109" s="44"/>
      <c r="H109" s="44"/>
      <c r="I109" s="44"/>
      <c r="J109" s="137"/>
    </row>
    <row r="110" spans="1:10" s="7" customFormat="1" ht="13.5" customHeight="1">
      <c r="A110" s="163">
        <v>57</v>
      </c>
      <c r="B110" s="62">
        <v>742</v>
      </c>
      <c r="C110" s="42"/>
      <c r="D110" s="57" t="s">
        <v>80</v>
      </c>
      <c r="E110" s="58"/>
      <c r="F110" s="59">
        <v>2</v>
      </c>
      <c r="G110" s="44"/>
      <c r="H110" s="44"/>
      <c r="I110" s="44"/>
      <c r="J110" s="137"/>
    </row>
    <row r="111" spans="1:10" s="7" customFormat="1" ht="13.5" customHeight="1">
      <c r="A111" s="164">
        <v>58</v>
      </c>
      <c r="B111" s="62">
        <v>742</v>
      </c>
      <c r="C111" s="258" t="s">
        <v>184</v>
      </c>
      <c r="D111" s="73" t="s">
        <v>92</v>
      </c>
      <c r="E111" s="74" t="s">
        <v>26</v>
      </c>
      <c r="F111" s="75">
        <f>F105</f>
        <v>8</v>
      </c>
      <c r="G111" s="76"/>
      <c r="H111" s="76"/>
      <c r="I111" s="76"/>
      <c r="J111" s="168"/>
    </row>
    <row r="112" spans="1:10" s="7" customFormat="1" ht="13.5" customHeight="1">
      <c r="A112" s="163">
        <v>59</v>
      </c>
      <c r="B112" s="62">
        <v>742</v>
      </c>
      <c r="C112" s="77" t="s">
        <v>93</v>
      </c>
      <c r="D112" s="69" t="s">
        <v>94</v>
      </c>
      <c r="E112" s="69" t="s">
        <v>26</v>
      </c>
      <c r="F112" s="78">
        <f>F113</f>
        <v>64</v>
      </c>
      <c r="G112" s="60"/>
      <c r="H112" s="60"/>
      <c r="I112" s="60"/>
      <c r="J112" s="169"/>
    </row>
    <row r="113" spans="1:10" s="7" customFormat="1" ht="13.5" customHeight="1">
      <c r="A113" s="164">
        <v>60</v>
      </c>
      <c r="B113" s="62">
        <v>742</v>
      </c>
      <c r="C113" s="69"/>
      <c r="D113" s="57" t="s">
        <v>73</v>
      </c>
      <c r="E113" s="58"/>
      <c r="F113" s="59">
        <f>SUM(F114:F117)</f>
        <v>64</v>
      </c>
      <c r="G113" s="60"/>
      <c r="H113" s="60"/>
      <c r="I113" s="60"/>
      <c r="J113" s="169"/>
    </row>
    <row r="114" spans="1:10" s="7" customFormat="1" ht="13.5" customHeight="1">
      <c r="A114" s="163">
        <v>61</v>
      </c>
      <c r="B114" s="62">
        <v>742</v>
      </c>
      <c r="C114" s="69"/>
      <c r="D114" s="57" t="s">
        <v>77</v>
      </c>
      <c r="E114" s="58"/>
      <c r="F114" s="59">
        <v>11</v>
      </c>
      <c r="G114" s="60"/>
      <c r="H114" s="60"/>
      <c r="I114" s="60"/>
      <c r="J114" s="169"/>
    </row>
    <row r="115" spans="1:10" s="7" customFormat="1" ht="13.5" customHeight="1">
      <c r="A115" s="164">
        <v>62</v>
      </c>
      <c r="B115" s="62">
        <v>742</v>
      </c>
      <c r="C115" s="69"/>
      <c r="D115" s="57" t="s">
        <v>78</v>
      </c>
      <c r="E115" s="58"/>
      <c r="F115" s="59">
        <v>23</v>
      </c>
      <c r="G115" s="60"/>
      <c r="H115" s="60"/>
      <c r="I115" s="60"/>
      <c r="J115" s="169"/>
    </row>
    <row r="116" spans="1:10" s="7" customFormat="1" ht="13.5" customHeight="1">
      <c r="A116" s="163">
        <v>63</v>
      </c>
      <c r="B116" s="62">
        <v>742</v>
      </c>
      <c r="C116" s="69"/>
      <c r="D116" s="57" t="s">
        <v>79</v>
      </c>
      <c r="E116" s="58"/>
      <c r="F116" s="59">
        <v>15</v>
      </c>
      <c r="G116" s="60"/>
      <c r="H116" s="60"/>
      <c r="I116" s="60"/>
      <c r="J116" s="169"/>
    </row>
    <row r="117" spans="1:10" s="7" customFormat="1" ht="13.5" customHeight="1">
      <c r="A117" s="164">
        <v>64</v>
      </c>
      <c r="B117" s="62">
        <v>742</v>
      </c>
      <c r="C117" s="69"/>
      <c r="D117" s="57" t="s">
        <v>80</v>
      </c>
      <c r="E117" s="58"/>
      <c r="F117" s="59">
        <v>15</v>
      </c>
      <c r="G117" s="60"/>
      <c r="H117" s="60"/>
      <c r="I117" s="60"/>
      <c r="J117" s="169"/>
    </row>
    <row r="118" spans="1:10" s="7" customFormat="1" ht="13.5" customHeight="1">
      <c r="A118" s="163">
        <v>65</v>
      </c>
      <c r="B118" s="79" t="s">
        <v>95</v>
      </c>
      <c r="C118" s="79" t="s">
        <v>96</v>
      </c>
      <c r="D118" s="79" t="s">
        <v>97</v>
      </c>
      <c r="E118" s="79" t="s">
        <v>26</v>
      </c>
      <c r="F118" s="80">
        <f>F112</f>
        <v>64</v>
      </c>
      <c r="G118" s="81"/>
      <c r="H118" s="81"/>
      <c r="I118" s="81"/>
      <c r="J118" s="108"/>
    </row>
    <row r="119" spans="1:10" s="7" customFormat="1" ht="13.5" customHeight="1">
      <c r="A119" s="164">
        <v>66</v>
      </c>
      <c r="B119" s="62">
        <v>742</v>
      </c>
      <c r="C119" s="54" t="s">
        <v>65</v>
      </c>
      <c r="D119" s="54" t="s">
        <v>40</v>
      </c>
      <c r="E119" s="54" t="s">
        <v>26</v>
      </c>
      <c r="F119" s="55">
        <f>F122</f>
        <v>56</v>
      </c>
      <c r="G119" s="56"/>
      <c r="H119" s="56"/>
      <c r="I119" s="56"/>
      <c r="J119" s="189"/>
    </row>
    <row r="120" spans="1:10" s="7" customFormat="1" ht="13.5" customHeight="1">
      <c r="A120" s="163">
        <v>67</v>
      </c>
      <c r="B120" s="62">
        <v>742</v>
      </c>
      <c r="C120" s="42" t="s">
        <v>61</v>
      </c>
      <c r="D120" s="42" t="s">
        <v>41</v>
      </c>
      <c r="E120" s="42" t="s">
        <v>26</v>
      </c>
      <c r="F120" s="43">
        <f>F119</f>
        <v>56</v>
      </c>
      <c r="G120" s="44"/>
      <c r="H120" s="44"/>
      <c r="I120" s="44"/>
      <c r="J120" s="137"/>
    </row>
    <row r="121" spans="1:10" s="7" customFormat="1" ht="13.5" customHeight="1">
      <c r="A121" s="164">
        <v>68</v>
      </c>
      <c r="B121" s="62">
        <v>742</v>
      </c>
      <c r="C121" s="42" t="s">
        <v>62</v>
      </c>
      <c r="D121" s="42" t="s">
        <v>42</v>
      </c>
      <c r="E121" s="42" t="s">
        <v>26</v>
      </c>
      <c r="F121" s="43">
        <f>F119</f>
        <v>56</v>
      </c>
      <c r="G121" s="44"/>
      <c r="H121" s="44"/>
      <c r="I121" s="44"/>
      <c r="J121" s="137"/>
    </row>
    <row r="122" spans="1:10" s="7" customFormat="1" ht="13.5" customHeight="1">
      <c r="A122" s="163">
        <v>69</v>
      </c>
      <c r="B122" s="62">
        <v>742</v>
      </c>
      <c r="C122" s="42"/>
      <c r="D122" s="64" t="s">
        <v>73</v>
      </c>
      <c r="E122" s="58"/>
      <c r="F122" s="119">
        <f>SUM(F123:F126)</f>
        <v>56</v>
      </c>
      <c r="G122" s="44"/>
      <c r="H122" s="44"/>
      <c r="I122" s="44"/>
      <c r="J122" s="137"/>
    </row>
    <row r="123" spans="1:10" s="7" customFormat="1" ht="13.5" customHeight="1">
      <c r="A123" s="164">
        <v>70</v>
      </c>
      <c r="B123" s="62">
        <v>742</v>
      </c>
      <c r="C123" s="42"/>
      <c r="D123" s="57" t="s">
        <v>77</v>
      </c>
      <c r="E123" s="58"/>
      <c r="F123" s="59">
        <v>9</v>
      </c>
      <c r="G123" s="44"/>
      <c r="H123" s="44"/>
      <c r="I123" s="44"/>
      <c r="J123" s="137"/>
    </row>
    <row r="124" spans="1:10" s="7" customFormat="1" ht="13.5" customHeight="1">
      <c r="A124" s="163">
        <v>71</v>
      </c>
      <c r="B124" s="62">
        <v>742</v>
      </c>
      <c r="C124" s="42"/>
      <c r="D124" s="57" t="s">
        <v>78</v>
      </c>
      <c r="E124" s="58"/>
      <c r="F124" s="59">
        <v>21</v>
      </c>
      <c r="G124" s="44"/>
      <c r="H124" s="44"/>
      <c r="I124" s="44"/>
      <c r="J124" s="137"/>
    </row>
    <row r="125" spans="1:10" s="7" customFormat="1" ht="13.5" customHeight="1">
      <c r="A125" s="164">
        <v>72</v>
      </c>
      <c r="B125" s="62">
        <v>742</v>
      </c>
      <c r="C125" s="42"/>
      <c r="D125" s="57" t="s">
        <v>79</v>
      </c>
      <c r="E125" s="58"/>
      <c r="F125" s="59">
        <v>13</v>
      </c>
      <c r="G125" s="44"/>
      <c r="H125" s="44"/>
      <c r="I125" s="44"/>
      <c r="J125" s="137"/>
    </row>
    <row r="126" spans="1:10" s="7" customFormat="1" ht="13.5" customHeight="1">
      <c r="A126" s="163">
        <v>73</v>
      </c>
      <c r="B126" s="62">
        <v>742</v>
      </c>
      <c r="C126" s="42"/>
      <c r="D126" s="57" t="s">
        <v>80</v>
      </c>
      <c r="E126" s="58"/>
      <c r="F126" s="59">
        <v>13</v>
      </c>
      <c r="G126" s="44"/>
      <c r="H126" s="44"/>
      <c r="I126" s="44"/>
      <c r="J126" s="137"/>
    </row>
    <row r="127" spans="1:10" s="7" customFormat="1" ht="13.5" customHeight="1">
      <c r="A127" s="164">
        <v>74</v>
      </c>
      <c r="B127" s="36" t="s">
        <v>24</v>
      </c>
      <c r="C127" s="37" t="s">
        <v>43</v>
      </c>
      <c r="D127" s="37" t="s">
        <v>44</v>
      </c>
      <c r="E127" s="37" t="s">
        <v>26</v>
      </c>
      <c r="F127" s="38">
        <f>F119</f>
        <v>56</v>
      </c>
      <c r="G127" s="39"/>
      <c r="H127" s="39"/>
      <c r="I127" s="39"/>
      <c r="J127" s="138"/>
    </row>
    <row r="128" spans="1:10" s="7" customFormat="1" ht="13.5" customHeight="1">
      <c r="A128" s="163">
        <v>75</v>
      </c>
      <c r="B128" s="62">
        <v>742</v>
      </c>
      <c r="C128" s="54" t="s">
        <v>102</v>
      </c>
      <c r="D128" s="54" t="s">
        <v>100</v>
      </c>
      <c r="E128" s="54" t="s">
        <v>26</v>
      </c>
      <c r="F128" s="55">
        <f>F131</f>
        <v>8</v>
      </c>
      <c r="G128" s="56"/>
      <c r="H128" s="56"/>
      <c r="I128" s="56"/>
      <c r="J128" s="189"/>
    </row>
    <row r="129" spans="1:16" s="7" customFormat="1" ht="13.5" customHeight="1">
      <c r="A129" s="164">
        <v>76</v>
      </c>
      <c r="B129" s="62">
        <v>742</v>
      </c>
      <c r="C129" s="42" t="s">
        <v>61</v>
      </c>
      <c r="D129" s="42" t="s">
        <v>41</v>
      </c>
      <c r="E129" s="42" t="s">
        <v>26</v>
      </c>
      <c r="F129" s="43">
        <f>F128</f>
        <v>8</v>
      </c>
      <c r="G129" s="44"/>
      <c r="H129" s="44"/>
      <c r="I129" s="44"/>
      <c r="J129" s="137"/>
    </row>
    <row r="130" spans="1:16" s="7" customFormat="1" ht="13.5" customHeight="1">
      <c r="A130" s="163">
        <v>77</v>
      </c>
      <c r="B130" s="62">
        <v>742</v>
      </c>
      <c r="C130" s="42" t="s">
        <v>62</v>
      </c>
      <c r="D130" s="42" t="s">
        <v>42</v>
      </c>
      <c r="E130" s="42" t="s">
        <v>26</v>
      </c>
      <c r="F130" s="43">
        <f>F128</f>
        <v>8</v>
      </c>
      <c r="G130" s="44"/>
      <c r="H130" s="44"/>
      <c r="I130" s="44"/>
      <c r="J130" s="137"/>
    </row>
    <row r="131" spans="1:16" s="7" customFormat="1" ht="13.5" customHeight="1">
      <c r="A131" s="164">
        <v>78</v>
      </c>
      <c r="B131" s="62">
        <v>742</v>
      </c>
      <c r="C131" s="42"/>
      <c r="D131" s="64" t="s">
        <v>73</v>
      </c>
      <c r="E131" s="58"/>
      <c r="F131" s="119">
        <f>SUM(F132:F135)</f>
        <v>8</v>
      </c>
      <c r="G131" s="44"/>
      <c r="H131" s="44"/>
      <c r="I131" s="44"/>
      <c r="J131" s="137"/>
    </row>
    <row r="132" spans="1:16" s="7" customFormat="1" ht="13.5" customHeight="1">
      <c r="A132" s="163">
        <v>79</v>
      </c>
      <c r="B132" s="62">
        <v>742</v>
      </c>
      <c r="C132" s="42"/>
      <c r="D132" s="57" t="s">
        <v>77</v>
      </c>
      <c r="E132" s="58"/>
      <c r="F132" s="59">
        <v>2</v>
      </c>
      <c r="G132" s="44"/>
      <c r="H132" s="44"/>
      <c r="I132" s="44"/>
      <c r="J132" s="137"/>
    </row>
    <row r="133" spans="1:16" s="7" customFormat="1" ht="13.5" customHeight="1">
      <c r="A133" s="164">
        <v>80</v>
      </c>
      <c r="B133" s="62">
        <v>742</v>
      </c>
      <c r="C133" s="42"/>
      <c r="D133" s="57" t="s">
        <v>78</v>
      </c>
      <c r="E133" s="58"/>
      <c r="F133" s="59">
        <v>2</v>
      </c>
      <c r="G133" s="44"/>
      <c r="H133" s="44"/>
      <c r="I133" s="44"/>
      <c r="J133" s="137"/>
    </row>
    <row r="134" spans="1:16" s="7" customFormat="1" ht="13.5" customHeight="1">
      <c r="A134" s="163">
        <v>81</v>
      </c>
      <c r="B134" s="62">
        <v>742</v>
      </c>
      <c r="C134" s="42"/>
      <c r="D134" s="57" t="s">
        <v>79</v>
      </c>
      <c r="E134" s="58"/>
      <c r="F134" s="59">
        <v>2</v>
      </c>
      <c r="G134" s="44"/>
      <c r="H134" s="44"/>
      <c r="I134" s="44"/>
      <c r="J134" s="137"/>
    </row>
    <row r="135" spans="1:16" s="7" customFormat="1" ht="13.5" customHeight="1">
      <c r="A135" s="164">
        <v>82</v>
      </c>
      <c r="B135" s="62">
        <v>742</v>
      </c>
      <c r="C135" s="42"/>
      <c r="D135" s="57" t="s">
        <v>80</v>
      </c>
      <c r="E135" s="58"/>
      <c r="F135" s="59">
        <v>2</v>
      </c>
      <c r="G135" s="44"/>
      <c r="H135" s="44"/>
      <c r="I135" s="44"/>
      <c r="J135" s="137"/>
    </row>
    <row r="136" spans="1:16" s="7" customFormat="1" ht="13.5" customHeight="1">
      <c r="A136" s="163">
        <v>83</v>
      </c>
      <c r="B136" s="36" t="s">
        <v>24</v>
      </c>
      <c r="C136" s="37">
        <v>742330041</v>
      </c>
      <c r="D136" s="37" t="s">
        <v>101</v>
      </c>
      <c r="E136" s="37" t="s">
        <v>26</v>
      </c>
      <c r="F136" s="38">
        <f>F128</f>
        <v>8</v>
      </c>
      <c r="G136" s="39"/>
      <c r="H136" s="39"/>
      <c r="I136" s="39"/>
      <c r="J136" s="138"/>
    </row>
    <row r="137" spans="1:16" s="7" customFormat="1" ht="13.5" customHeight="1">
      <c r="A137" s="164">
        <v>84</v>
      </c>
      <c r="B137" s="62">
        <v>742</v>
      </c>
      <c r="C137" s="37"/>
      <c r="D137" s="37"/>
      <c r="E137" s="37"/>
      <c r="F137" s="38"/>
      <c r="G137" s="39"/>
      <c r="H137" s="39"/>
      <c r="I137" s="39"/>
      <c r="J137" s="138"/>
    </row>
    <row r="138" spans="1:16" s="7" customFormat="1" ht="13.5" customHeight="1">
      <c r="A138" s="163">
        <v>85</v>
      </c>
      <c r="B138" s="62">
        <v>742</v>
      </c>
      <c r="C138" s="42" t="s">
        <v>45</v>
      </c>
      <c r="D138" s="42" t="s">
        <v>103</v>
      </c>
      <c r="E138" s="42" t="s">
        <v>46</v>
      </c>
      <c r="F138" s="43">
        <f>F139</f>
        <v>3675</v>
      </c>
      <c r="G138" s="44"/>
      <c r="H138" s="44"/>
      <c r="I138" s="44"/>
      <c r="J138" s="137"/>
    </row>
    <row r="139" spans="1:16" s="91" customFormat="1" ht="13.5" customHeight="1">
      <c r="A139" s="164">
        <v>86</v>
      </c>
      <c r="B139" s="62">
        <v>742</v>
      </c>
      <c r="C139" s="86"/>
      <c r="D139" s="165" t="s">
        <v>73</v>
      </c>
      <c r="E139" s="88"/>
      <c r="F139" s="166">
        <f>SUM(F140:F143)</f>
        <v>3675</v>
      </c>
      <c r="G139" s="90"/>
      <c r="H139" s="90"/>
      <c r="I139" s="90"/>
      <c r="J139" s="167"/>
    </row>
    <row r="140" spans="1:16" s="7" customFormat="1" ht="13.5" customHeight="1">
      <c r="A140" s="163">
        <v>87</v>
      </c>
      <c r="B140" s="62">
        <v>742</v>
      </c>
      <c r="C140" s="57" t="s">
        <v>104</v>
      </c>
      <c r="D140" s="83" t="s">
        <v>106</v>
      </c>
      <c r="E140" s="58"/>
      <c r="F140" s="59">
        <v>465</v>
      </c>
      <c r="G140" s="44"/>
      <c r="H140" s="44"/>
      <c r="I140" s="44"/>
      <c r="J140" s="137"/>
      <c r="O140" s="82">
        <f>SUM(D140)</f>
        <v>0</v>
      </c>
      <c r="P140" s="7" t="s">
        <v>105</v>
      </c>
    </row>
    <row r="141" spans="1:16" s="7" customFormat="1" ht="22.5" customHeight="1">
      <c r="A141" s="164">
        <v>88</v>
      </c>
      <c r="B141" s="62">
        <v>742</v>
      </c>
      <c r="C141" s="57" t="s">
        <v>78</v>
      </c>
      <c r="D141" s="85" t="s">
        <v>107</v>
      </c>
      <c r="E141" s="58"/>
      <c r="F141" s="59">
        <v>1610</v>
      </c>
      <c r="G141" s="44"/>
      <c r="H141" s="44"/>
      <c r="I141" s="44"/>
      <c r="J141" s="137"/>
    </row>
    <row r="142" spans="1:16" s="7" customFormat="1" ht="13.5" customHeight="1">
      <c r="A142" s="163">
        <v>89</v>
      </c>
      <c r="B142" s="62">
        <v>742</v>
      </c>
      <c r="C142" s="57" t="s">
        <v>79</v>
      </c>
      <c r="D142" s="57" t="s">
        <v>108</v>
      </c>
      <c r="E142" s="58"/>
      <c r="F142" s="59">
        <v>767</v>
      </c>
      <c r="G142" s="44"/>
      <c r="H142" s="44"/>
      <c r="I142" s="44"/>
      <c r="J142" s="137"/>
    </row>
    <row r="143" spans="1:16" s="7" customFormat="1" ht="13.5" customHeight="1">
      <c r="A143" s="164">
        <v>90</v>
      </c>
      <c r="B143" s="62">
        <v>742</v>
      </c>
      <c r="C143" s="57" t="s">
        <v>80</v>
      </c>
      <c r="D143" s="57" t="s">
        <v>136</v>
      </c>
      <c r="E143" s="58"/>
      <c r="F143" s="59">
        <v>833</v>
      </c>
      <c r="G143" s="44"/>
      <c r="H143" s="44"/>
      <c r="I143" s="44"/>
      <c r="J143" s="137"/>
    </row>
    <row r="144" spans="1:16" s="7" customFormat="1" ht="13.5" customHeight="1">
      <c r="A144" s="163">
        <v>91</v>
      </c>
      <c r="B144" s="36" t="s">
        <v>24</v>
      </c>
      <c r="C144" s="37" t="s">
        <v>47</v>
      </c>
      <c r="D144" s="37" t="s">
        <v>48</v>
      </c>
      <c r="E144" s="37" t="s">
        <v>46</v>
      </c>
      <c r="F144" s="38">
        <f>F138</f>
        <v>3675</v>
      </c>
      <c r="G144" s="39"/>
      <c r="H144" s="39"/>
      <c r="I144" s="39"/>
      <c r="J144" s="138"/>
    </row>
    <row r="145" spans="1:15" s="7" customFormat="1" ht="13.5" customHeight="1">
      <c r="A145" s="164">
        <v>92</v>
      </c>
      <c r="B145" s="62">
        <v>742</v>
      </c>
      <c r="C145" s="42" t="s">
        <v>49</v>
      </c>
      <c r="D145" s="42" t="s">
        <v>50</v>
      </c>
      <c r="E145" s="42" t="s">
        <v>46</v>
      </c>
      <c r="F145" s="43">
        <f>F146</f>
        <v>212</v>
      </c>
      <c r="G145" s="44"/>
      <c r="H145" s="44"/>
      <c r="I145" s="44"/>
      <c r="J145" s="137"/>
    </row>
    <row r="146" spans="1:15" s="91" customFormat="1" ht="13.5" customHeight="1">
      <c r="A146" s="163">
        <v>93</v>
      </c>
      <c r="B146" s="62">
        <v>742</v>
      </c>
      <c r="C146" s="86"/>
      <c r="D146" s="165" t="s">
        <v>73</v>
      </c>
      <c r="E146" s="88"/>
      <c r="F146" s="166">
        <f>SUM(F147:F150)</f>
        <v>212</v>
      </c>
      <c r="G146" s="90"/>
      <c r="H146" s="90"/>
      <c r="I146" s="90"/>
      <c r="J146" s="167"/>
    </row>
    <row r="147" spans="1:15" s="7" customFormat="1" ht="13.5" customHeight="1">
      <c r="A147" s="164">
        <v>94</v>
      </c>
      <c r="B147" s="62">
        <v>742</v>
      </c>
      <c r="C147" s="57" t="s">
        <v>104</v>
      </c>
      <c r="D147" s="83" t="s">
        <v>111</v>
      </c>
      <c r="E147" s="42" t="s">
        <v>46</v>
      </c>
      <c r="F147" s="59">
        <v>50</v>
      </c>
      <c r="G147" s="44"/>
      <c r="H147" s="44"/>
      <c r="I147" s="44"/>
      <c r="J147" s="137"/>
    </row>
    <row r="148" spans="1:15" s="7" customFormat="1" ht="13.5" customHeight="1">
      <c r="A148" s="163">
        <v>95</v>
      </c>
      <c r="B148" s="62">
        <v>742</v>
      </c>
      <c r="C148" s="57" t="s">
        <v>78</v>
      </c>
      <c r="D148" s="83" t="s">
        <v>112</v>
      </c>
      <c r="E148" s="42" t="s">
        <v>46</v>
      </c>
      <c r="F148" s="59">
        <v>54</v>
      </c>
      <c r="G148" s="44"/>
      <c r="H148" s="44"/>
      <c r="I148" s="44"/>
      <c r="J148" s="137"/>
    </row>
    <row r="149" spans="1:15" s="7" customFormat="1" ht="13.5" customHeight="1">
      <c r="A149" s="164">
        <v>96</v>
      </c>
      <c r="B149" s="62">
        <v>742</v>
      </c>
      <c r="C149" s="57" t="s">
        <v>79</v>
      </c>
      <c r="D149" s="83" t="s">
        <v>112</v>
      </c>
      <c r="E149" s="42" t="s">
        <v>46</v>
      </c>
      <c r="F149" s="59">
        <v>54</v>
      </c>
      <c r="G149" s="44"/>
      <c r="H149" s="44"/>
      <c r="I149" s="44"/>
      <c r="J149" s="137"/>
    </row>
    <row r="150" spans="1:15" s="7" customFormat="1" ht="13.5" customHeight="1">
      <c r="A150" s="163">
        <v>97</v>
      </c>
      <c r="B150" s="62">
        <v>742</v>
      </c>
      <c r="C150" s="57" t="s">
        <v>80</v>
      </c>
      <c r="D150" s="83" t="s">
        <v>112</v>
      </c>
      <c r="E150" s="42" t="s">
        <v>46</v>
      </c>
      <c r="F150" s="59">
        <v>54</v>
      </c>
      <c r="G150" s="44"/>
      <c r="H150" s="44"/>
      <c r="I150" s="44"/>
      <c r="J150" s="137"/>
    </row>
    <row r="151" spans="1:15" s="7" customFormat="1" ht="13.5" customHeight="1">
      <c r="A151" s="164">
        <v>98</v>
      </c>
      <c r="B151" s="62">
        <v>742</v>
      </c>
      <c r="C151" s="42" t="s">
        <v>109</v>
      </c>
      <c r="D151" s="42" t="s">
        <v>110</v>
      </c>
      <c r="E151" s="42" t="s">
        <v>46</v>
      </c>
      <c r="F151" s="43">
        <f>F152</f>
        <v>30</v>
      </c>
      <c r="G151" s="44"/>
      <c r="H151" s="44"/>
      <c r="I151" s="44"/>
      <c r="J151" s="137"/>
    </row>
    <row r="152" spans="1:15" s="91" customFormat="1" ht="13.5" customHeight="1">
      <c r="A152" s="163">
        <v>99</v>
      </c>
      <c r="B152" s="62">
        <v>742</v>
      </c>
      <c r="C152" s="86"/>
      <c r="D152" s="165" t="s">
        <v>73</v>
      </c>
      <c r="E152" s="88"/>
      <c r="F152" s="166">
        <f>SUM(F153)</f>
        <v>30</v>
      </c>
      <c r="G152" s="90"/>
      <c r="H152" s="90"/>
      <c r="I152" s="90"/>
      <c r="J152" s="167"/>
    </row>
    <row r="153" spans="1:15" s="7" customFormat="1" ht="13.5" customHeight="1">
      <c r="A153" s="164">
        <v>100</v>
      </c>
      <c r="B153" s="62">
        <v>742</v>
      </c>
      <c r="C153" s="57" t="s">
        <v>104</v>
      </c>
      <c r="D153" s="83" t="s">
        <v>113</v>
      </c>
      <c r="E153" s="42" t="s">
        <v>46</v>
      </c>
      <c r="F153" s="59">
        <v>30</v>
      </c>
      <c r="G153" s="44"/>
      <c r="H153" s="44"/>
      <c r="I153" s="44"/>
      <c r="J153" s="137"/>
    </row>
    <row r="154" spans="1:15" s="7" customFormat="1" ht="13.5" customHeight="1">
      <c r="A154" s="163">
        <v>101</v>
      </c>
      <c r="B154" s="62">
        <v>742</v>
      </c>
      <c r="C154" s="42"/>
      <c r="D154" s="42"/>
      <c r="E154" s="42"/>
      <c r="F154" s="43"/>
      <c r="G154" s="44"/>
      <c r="H154" s="44"/>
      <c r="I154" s="44"/>
      <c r="J154" s="137"/>
    </row>
    <row r="155" spans="1:15" s="7" customFormat="1" ht="13.5" customHeight="1">
      <c r="A155" s="164">
        <v>102</v>
      </c>
      <c r="B155" s="36" t="s">
        <v>24</v>
      </c>
      <c r="C155" s="37" t="s">
        <v>51</v>
      </c>
      <c r="D155" s="37" t="s">
        <v>52</v>
      </c>
      <c r="E155" s="37" t="s">
        <v>46</v>
      </c>
      <c r="F155" s="92">
        <f>SUM(F146,F152)</f>
        <v>242</v>
      </c>
      <c r="G155" s="39"/>
      <c r="H155" s="39"/>
      <c r="I155" s="39"/>
      <c r="J155" s="138"/>
    </row>
    <row r="156" spans="1:15" s="7" customFormat="1" ht="13.5" customHeight="1">
      <c r="A156" s="163">
        <v>103</v>
      </c>
      <c r="B156" s="62">
        <v>742</v>
      </c>
      <c r="C156" s="37"/>
      <c r="D156" s="165" t="s">
        <v>114</v>
      </c>
      <c r="E156" s="37" t="s">
        <v>46</v>
      </c>
      <c r="F156" s="38"/>
      <c r="G156" s="39"/>
      <c r="H156" s="39"/>
      <c r="I156" s="39"/>
      <c r="J156" s="138"/>
    </row>
    <row r="157" spans="1:15" s="7" customFormat="1" ht="65.25" customHeight="1">
      <c r="A157" s="164">
        <v>104</v>
      </c>
      <c r="B157" s="62">
        <v>742</v>
      </c>
      <c r="C157" s="42" t="s">
        <v>53</v>
      </c>
      <c r="D157" s="42" t="s">
        <v>54</v>
      </c>
      <c r="E157" s="42" t="s">
        <v>26</v>
      </c>
      <c r="F157" s="43">
        <v>1</v>
      </c>
      <c r="G157" s="44"/>
      <c r="H157" s="44"/>
      <c r="I157" s="44"/>
      <c r="J157" s="137"/>
      <c r="O157" s="84" t="str">
        <f>D141</f>
        <v>2*(45+50+27+40+36+42+42+42+33+45+28+26+26+26+26+34+41+39+42+42+42)+37+25</v>
      </c>
    </row>
    <row r="158" spans="1:15" s="7" customFormat="1" ht="13.5" customHeight="1">
      <c r="A158" s="163">
        <v>105</v>
      </c>
      <c r="B158" s="36" t="s">
        <v>36</v>
      </c>
      <c r="C158" s="37" t="s">
        <v>55</v>
      </c>
      <c r="D158" s="37" t="s">
        <v>56</v>
      </c>
      <c r="E158" s="37" t="s">
        <v>26</v>
      </c>
      <c r="F158" s="38">
        <v>10</v>
      </c>
      <c r="G158" s="39"/>
      <c r="H158" s="39"/>
      <c r="I158" s="39"/>
      <c r="J158" s="138"/>
    </row>
    <row r="159" spans="1:15" s="7" customFormat="1" ht="13.5" customHeight="1">
      <c r="A159" s="164">
        <v>106</v>
      </c>
      <c r="B159" s="62" t="s">
        <v>36</v>
      </c>
      <c r="C159" s="42" t="s">
        <v>189</v>
      </c>
      <c r="D159" s="42" t="s">
        <v>232</v>
      </c>
      <c r="E159" s="42" t="s">
        <v>46</v>
      </c>
      <c r="F159" s="43">
        <f>F160</f>
        <v>85</v>
      </c>
      <c r="G159" s="44"/>
      <c r="H159" s="44"/>
      <c r="I159" s="44"/>
      <c r="J159" s="137"/>
    </row>
    <row r="160" spans="1:15" s="91" customFormat="1" ht="13.5" customHeight="1">
      <c r="A160" s="163">
        <v>107</v>
      </c>
      <c r="B160" s="62">
        <v>742</v>
      </c>
      <c r="C160" s="86"/>
      <c r="D160" s="165" t="s">
        <v>73</v>
      </c>
      <c r="E160" s="88"/>
      <c r="F160" s="166">
        <f>SUM(F161:F164)</f>
        <v>85</v>
      </c>
      <c r="G160" s="90"/>
      <c r="H160" s="90"/>
      <c r="I160" s="90"/>
      <c r="J160" s="167"/>
    </row>
    <row r="161" spans="1:10" s="7" customFormat="1" ht="13.5" customHeight="1">
      <c r="A161" s="164">
        <v>108</v>
      </c>
      <c r="B161" s="62">
        <v>742</v>
      </c>
      <c r="C161" s="57" t="s">
        <v>104</v>
      </c>
      <c r="D161" s="83" t="s">
        <v>117</v>
      </c>
      <c r="E161" s="42" t="s">
        <v>46</v>
      </c>
      <c r="F161" s="59">
        <v>35</v>
      </c>
      <c r="G161" s="44"/>
      <c r="H161" s="44"/>
      <c r="I161" s="44"/>
      <c r="J161" s="137"/>
    </row>
    <row r="162" spans="1:10" s="7" customFormat="1" ht="13.5" customHeight="1">
      <c r="A162" s="163">
        <v>109</v>
      </c>
      <c r="B162" s="62">
        <v>742</v>
      </c>
      <c r="C162" s="57" t="s">
        <v>78</v>
      </c>
      <c r="D162" s="83" t="s">
        <v>115</v>
      </c>
      <c r="E162" s="42" t="s">
        <v>46</v>
      </c>
      <c r="F162" s="59">
        <v>20</v>
      </c>
      <c r="G162" s="44"/>
      <c r="H162" s="44"/>
      <c r="I162" s="44"/>
      <c r="J162" s="137"/>
    </row>
    <row r="163" spans="1:10" s="7" customFormat="1" ht="13.5" customHeight="1">
      <c r="A163" s="164">
        <v>110</v>
      </c>
      <c r="B163" s="62">
        <v>742</v>
      </c>
      <c r="C163" s="57" t="s">
        <v>79</v>
      </c>
      <c r="D163" s="83" t="s">
        <v>115</v>
      </c>
      <c r="E163" s="42" t="s">
        <v>46</v>
      </c>
      <c r="F163" s="59">
        <v>20</v>
      </c>
      <c r="G163" s="44"/>
      <c r="H163" s="44"/>
      <c r="I163" s="44"/>
      <c r="J163" s="137"/>
    </row>
    <row r="164" spans="1:10" s="7" customFormat="1" ht="13.5" customHeight="1">
      <c r="A164" s="163">
        <v>111</v>
      </c>
      <c r="B164" s="62">
        <v>742</v>
      </c>
      <c r="C164" s="57" t="s">
        <v>80</v>
      </c>
      <c r="D164" s="83" t="s">
        <v>116</v>
      </c>
      <c r="E164" s="42" t="s">
        <v>46</v>
      </c>
      <c r="F164" s="59">
        <v>10</v>
      </c>
      <c r="G164" s="44"/>
      <c r="H164" s="44"/>
      <c r="I164" s="44"/>
      <c r="J164" s="137"/>
    </row>
    <row r="165" spans="1:10" s="7" customFormat="1" ht="24" customHeight="1">
      <c r="A165" s="164">
        <v>112</v>
      </c>
      <c r="B165" s="36" t="s">
        <v>24</v>
      </c>
      <c r="C165" s="37">
        <v>742110001</v>
      </c>
      <c r="D165" s="37" t="s">
        <v>121</v>
      </c>
      <c r="E165" s="37" t="s">
        <v>46</v>
      </c>
      <c r="F165" s="38">
        <f>F159</f>
        <v>85</v>
      </c>
      <c r="G165" s="39"/>
      <c r="H165" s="39"/>
      <c r="I165" s="39"/>
      <c r="J165" s="138"/>
    </row>
    <row r="166" spans="1:10" s="7" customFormat="1" ht="13.5" customHeight="1">
      <c r="A166" s="163">
        <v>113</v>
      </c>
      <c r="B166" s="62" t="s">
        <v>36</v>
      </c>
      <c r="C166" s="42" t="s">
        <v>190</v>
      </c>
      <c r="D166" s="42" t="s">
        <v>196</v>
      </c>
      <c r="E166" s="42" t="s">
        <v>46</v>
      </c>
      <c r="F166" s="43">
        <f>F167</f>
        <v>1765</v>
      </c>
      <c r="G166" s="44"/>
      <c r="H166" s="44"/>
      <c r="I166" s="44"/>
      <c r="J166" s="137"/>
    </row>
    <row r="167" spans="1:10" s="91" customFormat="1" ht="13.5" customHeight="1">
      <c r="A167" s="164">
        <v>114</v>
      </c>
      <c r="B167" s="62">
        <v>742</v>
      </c>
      <c r="C167" s="86"/>
      <c r="D167" s="165" t="s">
        <v>73</v>
      </c>
      <c r="E167" s="88"/>
      <c r="F167" s="166">
        <f>SUM(F168:F171)</f>
        <v>1765</v>
      </c>
      <c r="G167" s="90"/>
      <c r="H167" s="90"/>
      <c r="I167" s="90"/>
      <c r="J167" s="167"/>
    </row>
    <row r="168" spans="1:10" s="7" customFormat="1" ht="13.5" customHeight="1">
      <c r="A168" s="163">
        <v>115</v>
      </c>
      <c r="B168" s="62">
        <v>742</v>
      </c>
      <c r="C168" s="57" t="s">
        <v>104</v>
      </c>
      <c r="D168" s="83" t="s">
        <v>118</v>
      </c>
      <c r="E168" s="42" t="s">
        <v>46</v>
      </c>
      <c r="F168" s="59">
        <v>186</v>
      </c>
      <c r="G168" s="44"/>
      <c r="H168" s="44"/>
      <c r="I168" s="44"/>
      <c r="J168" s="137"/>
    </row>
    <row r="169" spans="1:10" s="7" customFormat="1" ht="24.75" customHeight="1">
      <c r="A169" s="164">
        <v>116</v>
      </c>
      <c r="B169" s="62">
        <v>742</v>
      </c>
      <c r="C169" s="57" t="s">
        <v>78</v>
      </c>
      <c r="D169" s="85" t="s">
        <v>119</v>
      </c>
      <c r="E169" s="42" t="s">
        <v>46</v>
      </c>
      <c r="F169" s="59">
        <v>689</v>
      </c>
      <c r="G169" s="44"/>
      <c r="H169" s="44"/>
      <c r="I169" s="44"/>
      <c r="J169" s="137"/>
    </row>
    <row r="170" spans="1:10" s="7" customFormat="1" ht="13.5" customHeight="1">
      <c r="A170" s="163">
        <v>117</v>
      </c>
      <c r="B170" s="62">
        <v>742</v>
      </c>
      <c r="C170" s="57" t="s">
        <v>79</v>
      </c>
      <c r="D170" s="57" t="s">
        <v>120</v>
      </c>
      <c r="E170" s="42" t="s">
        <v>46</v>
      </c>
      <c r="F170" s="59">
        <v>418</v>
      </c>
      <c r="G170" s="44"/>
      <c r="H170" s="44"/>
      <c r="I170" s="44"/>
      <c r="J170" s="137"/>
    </row>
    <row r="171" spans="1:10" s="7" customFormat="1" ht="13.5" customHeight="1">
      <c r="A171" s="164">
        <v>118</v>
      </c>
      <c r="B171" s="62">
        <v>742</v>
      </c>
      <c r="C171" s="57" t="s">
        <v>80</v>
      </c>
      <c r="D171" s="57" t="s">
        <v>137</v>
      </c>
      <c r="E171" s="42" t="s">
        <v>46</v>
      </c>
      <c r="F171" s="59">
        <v>472</v>
      </c>
      <c r="G171" s="44"/>
      <c r="H171" s="44"/>
      <c r="I171" s="44"/>
      <c r="J171" s="137"/>
    </row>
    <row r="172" spans="1:10" s="7" customFormat="1" ht="24" customHeight="1">
      <c r="A172" s="163">
        <v>119</v>
      </c>
      <c r="B172" s="36" t="s">
        <v>24</v>
      </c>
      <c r="C172" s="37" t="s">
        <v>57</v>
      </c>
      <c r="D172" s="37" t="s">
        <v>58</v>
      </c>
      <c r="E172" s="37" t="s">
        <v>46</v>
      </c>
      <c r="F172" s="38">
        <f>F166</f>
        <v>1765</v>
      </c>
      <c r="G172" s="39"/>
      <c r="H172" s="39"/>
      <c r="I172" s="39"/>
      <c r="J172" s="138"/>
    </row>
    <row r="173" spans="1:10" s="7" customFormat="1" ht="24" customHeight="1">
      <c r="A173" s="164">
        <v>120</v>
      </c>
      <c r="B173" s="62">
        <v>742</v>
      </c>
      <c r="C173" s="37"/>
      <c r="D173" s="37"/>
      <c r="E173" s="37"/>
      <c r="F173" s="38"/>
      <c r="G173" s="39"/>
      <c r="H173" s="39"/>
      <c r="I173" s="39"/>
      <c r="J173" s="138"/>
    </row>
    <row r="174" spans="1:10" s="7" customFormat="1" ht="13.5" customHeight="1">
      <c r="A174" s="163">
        <v>121</v>
      </c>
      <c r="B174" s="36" t="s">
        <v>24</v>
      </c>
      <c r="C174" s="37">
        <v>742330101</v>
      </c>
      <c r="D174" s="37" t="s">
        <v>59</v>
      </c>
      <c r="E174" s="37" t="s">
        <v>26</v>
      </c>
      <c r="F174" s="38">
        <f>F175</f>
        <v>121</v>
      </c>
      <c r="G174" s="39"/>
      <c r="H174" s="39"/>
      <c r="I174" s="39"/>
      <c r="J174" s="138"/>
    </row>
    <row r="175" spans="1:10" s="91" customFormat="1" ht="13.5" customHeight="1">
      <c r="A175" s="164">
        <v>122</v>
      </c>
      <c r="B175" s="62">
        <v>742</v>
      </c>
      <c r="C175" s="86"/>
      <c r="D175" s="165" t="s">
        <v>73</v>
      </c>
      <c r="E175" s="88"/>
      <c r="F175" s="166">
        <f>SUM(F176:F179)</f>
        <v>121</v>
      </c>
      <c r="G175" s="90"/>
      <c r="H175" s="90"/>
      <c r="I175" s="90"/>
      <c r="J175" s="167"/>
    </row>
    <row r="176" spans="1:10" s="7" customFormat="1" ht="13.5" customHeight="1">
      <c r="A176" s="163">
        <v>123</v>
      </c>
      <c r="B176" s="62">
        <v>742</v>
      </c>
      <c r="C176" s="57" t="s">
        <v>77</v>
      </c>
      <c r="D176" s="93" t="s">
        <v>122</v>
      </c>
      <c r="E176" s="58"/>
      <c r="F176" s="59">
        <v>20</v>
      </c>
      <c r="G176" s="44"/>
      <c r="H176" s="44"/>
      <c r="I176" s="44"/>
      <c r="J176" s="137"/>
    </row>
    <row r="177" spans="1:10" s="7" customFormat="1" ht="13.5" customHeight="1">
      <c r="A177" s="164">
        <v>124</v>
      </c>
      <c r="B177" s="62">
        <v>742</v>
      </c>
      <c r="C177" s="57" t="s">
        <v>78</v>
      </c>
      <c r="D177" s="93" t="s">
        <v>123</v>
      </c>
      <c r="E177" s="58"/>
      <c r="F177" s="59">
        <v>44</v>
      </c>
      <c r="G177" s="44"/>
      <c r="H177" s="44"/>
      <c r="I177" s="44"/>
      <c r="J177" s="137"/>
    </row>
    <row r="178" spans="1:10" s="7" customFormat="1" ht="13.5" customHeight="1">
      <c r="A178" s="163">
        <v>125</v>
      </c>
      <c r="B178" s="62">
        <v>742</v>
      </c>
      <c r="C178" s="57" t="s">
        <v>79</v>
      </c>
      <c r="D178" s="93" t="s">
        <v>124</v>
      </c>
      <c r="E178" s="58"/>
      <c r="F178" s="59">
        <v>28</v>
      </c>
      <c r="G178" s="44"/>
      <c r="H178" s="44"/>
      <c r="I178" s="44"/>
      <c r="J178" s="137"/>
    </row>
    <row r="179" spans="1:10" s="7" customFormat="1" ht="13.5" customHeight="1">
      <c r="A179" s="164">
        <v>126</v>
      </c>
      <c r="B179" s="62">
        <v>742</v>
      </c>
      <c r="C179" s="57" t="s">
        <v>80</v>
      </c>
      <c r="D179" s="93" t="s">
        <v>138</v>
      </c>
      <c r="E179" s="58"/>
      <c r="F179" s="59">
        <v>29</v>
      </c>
      <c r="G179" s="44"/>
      <c r="H179" s="44"/>
      <c r="I179" s="44"/>
      <c r="J179" s="137"/>
    </row>
    <row r="180" spans="1:10" s="7" customFormat="1" ht="13.5" customHeight="1">
      <c r="A180" s="163">
        <v>127</v>
      </c>
      <c r="B180" s="62" t="s">
        <v>36</v>
      </c>
      <c r="C180" s="37" t="s">
        <v>125</v>
      </c>
      <c r="D180" s="37" t="s">
        <v>126</v>
      </c>
      <c r="E180" s="37" t="s">
        <v>26</v>
      </c>
      <c r="F180" s="38">
        <v>242</v>
      </c>
      <c r="G180" s="39"/>
      <c r="H180" s="39"/>
      <c r="I180" s="39"/>
      <c r="J180" s="138"/>
    </row>
    <row r="181" spans="1:10" s="7" customFormat="1" ht="13.5" customHeight="1">
      <c r="A181" s="164">
        <v>128</v>
      </c>
      <c r="B181" s="62">
        <v>742</v>
      </c>
      <c r="C181" s="57" t="s">
        <v>80</v>
      </c>
      <c r="D181" s="93" t="s">
        <v>139</v>
      </c>
      <c r="E181" s="58"/>
      <c r="F181" s="59">
        <v>242</v>
      </c>
      <c r="G181" s="44"/>
      <c r="H181" s="44"/>
      <c r="I181" s="44"/>
      <c r="J181" s="137"/>
    </row>
    <row r="182" spans="1:10" s="7" customFormat="1" ht="13.5" customHeight="1">
      <c r="A182" s="163">
        <v>129</v>
      </c>
      <c r="B182" s="62">
        <v>742</v>
      </c>
      <c r="C182" s="37">
        <v>742330002</v>
      </c>
      <c r="D182" s="37" t="s">
        <v>131</v>
      </c>
      <c r="E182" s="37" t="s">
        <v>26</v>
      </c>
      <c r="F182" s="38">
        <v>1</v>
      </c>
      <c r="G182" s="39"/>
      <c r="H182" s="39">
        <v>0</v>
      </c>
      <c r="I182" s="39">
        <f>F182*G182</f>
        <v>0</v>
      </c>
      <c r="J182" s="138">
        <f>H182+I182</f>
        <v>0</v>
      </c>
    </row>
    <row r="183" spans="1:10" s="7" customFormat="1" ht="28.5" customHeight="1">
      <c r="A183" s="164">
        <v>130</v>
      </c>
      <c r="B183" s="190"/>
      <c r="C183" s="191" t="s">
        <v>60</v>
      </c>
      <c r="D183" s="191" t="s">
        <v>127</v>
      </c>
      <c r="E183" s="191"/>
      <c r="F183" s="192"/>
      <c r="G183" s="193"/>
      <c r="H183" s="193">
        <f>SUM(H184:H190)</f>
        <v>0</v>
      </c>
      <c r="I183" s="193">
        <f>SUM(I184:I190)</f>
        <v>0</v>
      </c>
      <c r="J183" s="194">
        <f>SUM(J184:J190)</f>
        <v>0</v>
      </c>
    </row>
    <row r="184" spans="1:10" s="7" customFormat="1" ht="13.5" customHeight="1">
      <c r="A184" s="163">
        <v>131</v>
      </c>
      <c r="B184" s="62">
        <v>742</v>
      </c>
      <c r="C184" s="42" t="s">
        <v>61</v>
      </c>
      <c r="D184" s="42" t="s">
        <v>132</v>
      </c>
      <c r="E184" s="42" t="s">
        <v>46</v>
      </c>
      <c r="F184" s="43">
        <f>F185</f>
        <v>906</v>
      </c>
      <c r="G184" s="44">
        <v>8.6</v>
      </c>
      <c r="H184" s="44"/>
      <c r="I184" s="44"/>
      <c r="J184" s="137"/>
    </row>
    <row r="185" spans="1:10" s="91" customFormat="1" ht="13.5" customHeight="1">
      <c r="A185" s="164">
        <v>132</v>
      </c>
      <c r="B185" s="62">
        <v>742</v>
      </c>
      <c r="C185" s="86"/>
      <c r="D185" s="165" t="s">
        <v>73</v>
      </c>
      <c r="E185" s="88"/>
      <c r="F185" s="166">
        <f>SUM(F186:F188)</f>
        <v>906</v>
      </c>
      <c r="G185" s="90"/>
      <c r="H185" s="90"/>
      <c r="I185" s="90"/>
      <c r="J185" s="167"/>
    </row>
    <row r="186" spans="1:10" s="7" customFormat="1" ht="13.5" customHeight="1">
      <c r="A186" s="163">
        <v>133</v>
      </c>
      <c r="B186" s="62">
        <v>742</v>
      </c>
      <c r="C186" s="42"/>
      <c r="D186" s="57" t="s">
        <v>128</v>
      </c>
      <c r="E186" s="42" t="s">
        <v>46</v>
      </c>
      <c r="F186" s="94">
        <v>279</v>
      </c>
      <c r="G186" s="44"/>
      <c r="H186" s="44"/>
      <c r="I186" s="44"/>
      <c r="J186" s="137"/>
    </row>
    <row r="187" spans="1:10" s="7" customFormat="1" ht="13.5" customHeight="1">
      <c r="A187" s="164">
        <v>134</v>
      </c>
      <c r="B187" s="62">
        <v>742</v>
      </c>
      <c r="C187" s="42"/>
      <c r="D187" s="57" t="s">
        <v>129</v>
      </c>
      <c r="E187" s="42" t="s">
        <v>46</v>
      </c>
      <c r="F187" s="94">
        <v>307</v>
      </c>
      <c r="G187" s="44"/>
      <c r="H187" s="44"/>
      <c r="I187" s="44"/>
      <c r="J187" s="137"/>
    </row>
    <row r="188" spans="1:10" s="7" customFormat="1" ht="13.5" customHeight="1">
      <c r="A188" s="163">
        <v>135</v>
      </c>
      <c r="B188" s="62">
        <v>742</v>
      </c>
      <c r="C188" s="42"/>
      <c r="D188" s="64" t="s">
        <v>130</v>
      </c>
      <c r="E188" s="42" t="s">
        <v>46</v>
      </c>
      <c r="F188" s="94">
        <v>320</v>
      </c>
      <c r="G188" s="44"/>
      <c r="H188" s="44"/>
      <c r="I188" s="44"/>
      <c r="J188" s="137"/>
    </row>
    <row r="189" spans="1:10" s="7" customFormat="1" ht="24" customHeight="1">
      <c r="A189" s="164">
        <v>136</v>
      </c>
      <c r="B189" s="36" t="s">
        <v>24</v>
      </c>
      <c r="C189" s="37" t="s">
        <v>63</v>
      </c>
      <c r="D189" s="37" t="s">
        <v>64</v>
      </c>
      <c r="E189" s="37" t="s">
        <v>46</v>
      </c>
      <c r="F189" s="38">
        <f>F185</f>
        <v>906</v>
      </c>
      <c r="G189" s="39"/>
      <c r="H189" s="39"/>
      <c r="I189" s="39"/>
      <c r="J189" s="138"/>
    </row>
    <row r="190" spans="1:10" s="7" customFormat="1" ht="13.5" customHeight="1" thickBot="1">
      <c r="A190" s="195">
        <v>137</v>
      </c>
      <c r="B190" s="196"/>
      <c r="C190" s="152"/>
      <c r="D190" s="152"/>
      <c r="E190" s="152"/>
      <c r="F190" s="153"/>
      <c r="G190" s="154"/>
      <c r="H190" s="154"/>
      <c r="I190" s="154"/>
      <c r="J190" s="155"/>
    </row>
    <row r="191" spans="1:10" s="7" customFormat="1" ht="30.75" customHeight="1">
      <c r="A191" s="45"/>
      <c r="B191" s="46"/>
      <c r="C191" s="47"/>
      <c r="D191" s="47" t="s">
        <v>68</v>
      </c>
      <c r="E191" s="47"/>
      <c r="F191" s="48"/>
      <c r="G191" s="49"/>
      <c r="H191" s="49">
        <f>SUM(H64)</f>
        <v>0</v>
      </c>
      <c r="I191" s="49">
        <f>SUM(I64)</f>
        <v>0</v>
      </c>
      <c r="J191" s="49">
        <f>SUM(J64)</f>
        <v>0</v>
      </c>
    </row>
    <row r="193" spans="1:19" ht="12" customHeight="1">
      <c r="A193" s="30"/>
      <c r="B193" s="31"/>
      <c r="C193" s="32" t="s">
        <v>140</v>
      </c>
      <c r="D193" s="32" t="s">
        <v>141</v>
      </c>
      <c r="E193" s="32"/>
      <c r="F193" s="33"/>
      <c r="G193" s="34"/>
      <c r="H193" s="34">
        <f>SUM(H194:H275)</f>
        <v>0</v>
      </c>
      <c r="I193" s="34">
        <f>SUM(I194:I275)</f>
        <v>0</v>
      </c>
      <c r="J193" s="34">
        <f>SUM(J194:J275)</f>
        <v>0</v>
      </c>
    </row>
    <row r="194" spans="1:19" ht="24" customHeight="1">
      <c r="A194" s="35">
        <v>138</v>
      </c>
      <c r="B194" s="36" t="s">
        <v>24</v>
      </c>
      <c r="C194" s="103" t="s">
        <v>182</v>
      </c>
      <c r="D194" s="104" t="s">
        <v>183</v>
      </c>
      <c r="E194" s="105" t="s">
        <v>26</v>
      </c>
      <c r="F194" s="106">
        <v>1</v>
      </c>
      <c r="G194" s="60"/>
      <c r="H194" s="60"/>
      <c r="I194" s="107"/>
      <c r="J194" s="108"/>
    </row>
    <row r="195" spans="1:19" ht="49.5" customHeight="1">
      <c r="A195" s="95">
        <v>139</v>
      </c>
      <c r="B195" s="96" t="s">
        <v>36</v>
      </c>
      <c r="C195" s="63" t="s">
        <v>38</v>
      </c>
      <c r="D195" s="63" t="s">
        <v>142</v>
      </c>
      <c r="E195" s="63" t="s">
        <v>26</v>
      </c>
      <c r="F195" s="97">
        <v>1</v>
      </c>
      <c r="G195" s="52">
        <v>3590</v>
      </c>
      <c r="H195" s="52"/>
      <c r="I195" s="52"/>
      <c r="J195" s="52"/>
    </row>
    <row r="196" spans="1:19" ht="49.5" customHeight="1">
      <c r="A196" s="35">
        <v>140</v>
      </c>
      <c r="B196" s="102"/>
      <c r="C196" s="69"/>
      <c r="D196" s="69" t="s">
        <v>143</v>
      </c>
      <c r="E196" s="69" t="s">
        <v>26</v>
      </c>
      <c r="F196" s="61">
        <v>3</v>
      </c>
      <c r="G196" s="60">
        <v>452</v>
      </c>
      <c r="H196" s="52"/>
      <c r="I196" s="60"/>
      <c r="J196" s="60"/>
      <c r="O196" s="37"/>
      <c r="P196" s="37"/>
      <c r="Q196" s="37"/>
      <c r="R196" s="110"/>
      <c r="S196" s="39"/>
    </row>
    <row r="197" spans="1:19" ht="12" customHeight="1">
      <c r="A197" s="95">
        <v>141</v>
      </c>
      <c r="B197" s="98">
        <v>742</v>
      </c>
      <c r="C197" s="99"/>
      <c r="D197" s="50" t="s">
        <v>70</v>
      </c>
      <c r="E197" s="100"/>
      <c r="F197" s="51">
        <f>SUM(F198)</f>
        <v>1</v>
      </c>
      <c r="G197" s="101"/>
      <c r="H197" s="101"/>
      <c r="I197" s="101"/>
      <c r="J197" s="101"/>
    </row>
    <row r="198" spans="1:19" ht="12" customHeight="1">
      <c r="A198" s="35">
        <v>142</v>
      </c>
      <c r="B198" s="62">
        <v>742</v>
      </c>
      <c r="C198" s="57"/>
      <c r="D198" s="57"/>
      <c r="E198" s="58"/>
      <c r="F198" s="59">
        <v>1</v>
      </c>
      <c r="G198" s="60"/>
      <c r="H198" s="60"/>
      <c r="I198" s="60"/>
      <c r="J198" s="60"/>
    </row>
    <row r="199" spans="1:19" ht="27.75" customHeight="1">
      <c r="A199" s="95">
        <v>143</v>
      </c>
      <c r="B199" s="102" t="s">
        <v>36</v>
      </c>
      <c r="C199" s="113" t="s">
        <v>144</v>
      </c>
      <c r="D199" s="42" t="s">
        <v>145</v>
      </c>
      <c r="E199" s="42" t="s">
        <v>26</v>
      </c>
      <c r="F199" s="109">
        <v>1</v>
      </c>
      <c r="G199" s="44">
        <v>93.96</v>
      </c>
      <c r="H199" s="44"/>
      <c r="I199" s="44"/>
      <c r="J199" s="44"/>
    </row>
    <row r="200" spans="1:19" ht="12" customHeight="1">
      <c r="A200" s="35">
        <v>144</v>
      </c>
      <c r="B200" s="98">
        <v>742</v>
      </c>
      <c r="C200" s="63"/>
      <c r="D200" s="50" t="s">
        <v>70</v>
      </c>
      <c r="E200" s="58"/>
      <c r="F200" s="51">
        <f>SUM(F201)</f>
        <v>1</v>
      </c>
      <c r="G200" s="56"/>
      <c r="H200" s="56"/>
      <c r="I200" s="56"/>
      <c r="J200" s="56"/>
    </row>
    <row r="201" spans="1:19" ht="12" customHeight="1">
      <c r="A201" s="95">
        <v>145</v>
      </c>
      <c r="B201" s="62">
        <v>742</v>
      </c>
      <c r="C201" s="63"/>
      <c r="D201" s="57"/>
      <c r="E201" s="58"/>
      <c r="F201" s="59">
        <v>1</v>
      </c>
      <c r="G201" s="56"/>
      <c r="H201" s="56"/>
      <c r="I201" s="56"/>
      <c r="J201" s="56"/>
    </row>
    <row r="202" spans="1:19" ht="27" customHeight="1">
      <c r="A202" s="35">
        <v>146</v>
      </c>
      <c r="B202" s="36" t="s">
        <v>24</v>
      </c>
      <c r="C202" s="37">
        <v>741313082</v>
      </c>
      <c r="D202" s="37" t="s">
        <v>146</v>
      </c>
      <c r="E202" s="37" t="s">
        <v>26</v>
      </c>
      <c r="F202" s="110">
        <v>1</v>
      </c>
      <c r="G202" s="39"/>
      <c r="H202" s="39"/>
      <c r="I202" s="39"/>
      <c r="J202" s="39"/>
    </row>
    <row r="203" spans="1:19" ht="12" customHeight="1">
      <c r="A203" s="95">
        <v>147</v>
      </c>
      <c r="B203" s="62">
        <v>742</v>
      </c>
      <c r="C203" s="54">
        <v>37451121</v>
      </c>
      <c r="D203" s="54" t="s">
        <v>147</v>
      </c>
      <c r="E203" s="54" t="s">
        <v>26</v>
      </c>
      <c r="F203" s="55">
        <f>F205</f>
        <v>32</v>
      </c>
      <c r="G203" s="56"/>
      <c r="H203" s="56"/>
      <c r="I203" s="56"/>
      <c r="J203" s="56"/>
    </row>
    <row r="204" spans="1:19" ht="12" customHeight="1">
      <c r="A204" s="35">
        <v>148</v>
      </c>
      <c r="B204" s="62" t="s">
        <v>36</v>
      </c>
      <c r="C204" s="42" t="s">
        <v>62</v>
      </c>
      <c r="D204" s="42" t="s">
        <v>152</v>
      </c>
      <c r="E204" s="42" t="s">
        <v>26</v>
      </c>
      <c r="F204" s="43">
        <f>F203</f>
        <v>32</v>
      </c>
      <c r="G204" s="44">
        <v>24.4</v>
      </c>
      <c r="H204" s="44"/>
      <c r="I204" s="44"/>
      <c r="J204" s="44"/>
    </row>
    <row r="205" spans="1:19" ht="12" customHeight="1">
      <c r="A205" s="95">
        <v>149</v>
      </c>
      <c r="B205" s="62">
        <v>742</v>
      </c>
      <c r="C205" s="42"/>
      <c r="D205" s="50" t="s">
        <v>73</v>
      </c>
      <c r="E205" s="58"/>
      <c r="F205" s="51">
        <f>SUM(F206:F209)</f>
        <v>32</v>
      </c>
      <c r="G205" s="44"/>
      <c r="H205" s="44"/>
      <c r="I205" s="44"/>
      <c r="J205" s="44"/>
    </row>
    <row r="206" spans="1:19" ht="12" customHeight="1">
      <c r="A206" s="35">
        <v>150</v>
      </c>
      <c r="B206" s="62">
        <v>742</v>
      </c>
      <c r="C206" s="42"/>
      <c r="D206" s="57" t="s">
        <v>77</v>
      </c>
      <c r="E206" s="58"/>
      <c r="F206" s="59">
        <v>5</v>
      </c>
      <c r="G206" s="44"/>
      <c r="H206" s="44"/>
      <c r="I206" s="44"/>
      <c r="J206" s="44"/>
    </row>
    <row r="207" spans="1:19" ht="12" customHeight="1">
      <c r="A207" s="95">
        <v>151</v>
      </c>
      <c r="B207" s="62">
        <v>742</v>
      </c>
      <c r="C207" s="42"/>
      <c r="D207" s="57" t="s">
        <v>78</v>
      </c>
      <c r="E207" s="58"/>
      <c r="F207" s="59">
        <v>1</v>
      </c>
      <c r="G207" s="44"/>
      <c r="H207" s="44"/>
      <c r="I207" s="44"/>
      <c r="J207" s="44"/>
    </row>
    <row r="208" spans="1:19" ht="12" customHeight="1">
      <c r="A208" s="35">
        <v>152</v>
      </c>
      <c r="B208" s="62">
        <v>742</v>
      </c>
      <c r="C208" s="42"/>
      <c r="D208" s="57" t="s">
        <v>79</v>
      </c>
      <c r="E208" s="58"/>
      <c r="F208" s="59">
        <v>13</v>
      </c>
      <c r="G208" s="44"/>
      <c r="H208" s="44"/>
      <c r="I208" s="44"/>
      <c r="J208" s="44"/>
    </row>
    <row r="209" spans="1:10" ht="12" customHeight="1">
      <c r="A209" s="95">
        <v>153</v>
      </c>
      <c r="B209" s="62">
        <v>742</v>
      </c>
      <c r="C209" s="42"/>
      <c r="D209" s="57" t="s">
        <v>80</v>
      </c>
      <c r="E209" s="58"/>
      <c r="F209" s="59">
        <v>13</v>
      </c>
      <c r="G209" s="44"/>
      <c r="H209" s="44"/>
      <c r="I209" s="44"/>
      <c r="J209" s="44"/>
    </row>
    <row r="210" spans="1:10" ht="12" customHeight="1">
      <c r="A210" s="35">
        <v>154</v>
      </c>
      <c r="B210" s="36" t="s">
        <v>24</v>
      </c>
      <c r="C210" s="257" t="s">
        <v>356</v>
      </c>
      <c r="D210" s="37" t="s">
        <v>148</v>
      </c>
      <c r="E210" s="37" t="s">
        <v>26</v>
      </c>
      <c r="F210" s="38">
        <f>F203</f>
        <v>32</v>
      </c>
      <c r="G210" s="39">
        <v>0</v>
      </c>
      <c r="H210" s="39"/>
      <c r="I210" s="39"/>
      <c r="J210" s="39"/>
    </row>
    <row r="211" spans="1:10" ht="27" customHeight="1">
      <c r="A211" s="95">
        <v>155</v>
      </c>
      <c r="B211" s="62" t="s">
        <v>36</v>
      </c>
      <c r="C211" s="42" t="s">
        <v>154</v>
      </c>
      <c r="D211" s="63" t="s">
        <v>151</v>
      </c>
      <c r="E211" s="112" t="s">
        <v>26</v>
      </c>
      <c r="F211" s="97">
        <v>1</v>
      </c>
      <c r="G211" s="52">
        <v>432</v>
      </c>
      <c r="H211" s="52"/>
      <c r="I211" s="52"/>
      <c r="J211" s="52"/>
    </row>
    <row r="212" spans="1:10" ht="12" customHeight="1">
      <c r="A212" s="35">
        <v>156</v>
      </c>
      <c r="B212" s="62">
        <v>742</v>
      </c>
      <c r="C212" s="115"/>
      <c r="D212" s="57" t="s">
        <v>73</v>
      </c>
      <c r="E212" s="58"/>
      <c r="F212" s="59">
        <v>1</v>
      </c>
      <c r="G212" s="60"/>
      <c r="H212" s="60"/>
      <c r="I212" s="60"/>
      <c r="J212" s="60"/>
    </row>
    <row r="213" spans="1:10" ht="27" customHeight="1">
      <c r="A213" s="95">
        <v>157</v>
      </c>
      <c r="B213" s="62" t="s">
        <v>36</v>
      </c>
      <c r="C213" s="42" t="s">
        <v>153</v>
      </c>
      <c r="D213" s="63" t="s">
        <v>155</v>
      </c>
      <c r="E213" s="112" t="s">
        <v>26</v>
      </c>
      <c r="F213" s="97">
        <v>1</v>
      </c>
      <c r="G213" s="52">
        <v>900</v>
      </c>
      <c r="H213" s="52"/>
      <c r="I213" s="52"/>
      <c r="J213" s="52"/>
    </row>
    <row r="214" spans="1:10" ht="12" customHeight="1">
      <c r="A214" s="35">
        <v>158</v>
      </c>
      <c r="B214" s="62">
        <v>742</v>
      </c>
      <c r="C214" s="115"/>
      <c r="D214" s="57" t="s">
        <v>73</v>
      </c>
      <c r="E214" s="58"/>
      <c r="F214" s="59">
        <v>1</v>
      </c>
      <c r="G214" s="60"/>
      <c r="H214" s="60"/>
      <c r="I214" s="60"/>
      <c r="J214" s="60"/>
    </row>
    <row r="215" spans="1:10" ht="27" customHeight="1">
      <c r="A215" s="95">
        <v>159</v>
      </c>
      <c r="B215" s="111"/>
      <c r="C215" s="37" t="s">
        <v>149</v>
      </c>
      <c r="D215" s="116" t="s">
        <v>150</v>
      </c>
      <c r="E215" s="116" t="s">
        <v>26</v>
      </c>
      <c r="F215" s="117">
        <v>2</v>
      </c>
      <c r="G215" s="118">
        <v>286</v>
      </c>
      <c r="H215" s="118"/>
      <c r="I215" s="39"/>
      <c r="J215" s="39"/>
    </row>
    <row r="216" spans="1:10" ht="12" customHeight="1">
      <c r="A216" s="35">
        <v>160</v>
      </c>
      <c r="B216" s="62">
        <v>742</v>
      </c>
      <c r="C216" s="115"/>
      <c r="D216" s="57" t="s">
        <v>156</v>
      </c>
      <c r="E216" s="58"/>
      <c r="F216" s="59">
        <v>2</v>
      </c>
      <c r="G216" s="60"/>
      <c r="H216" s="60"/>
      <c r="I216" s="60"/>
      <c r="J216" s="60"/>
    </row>
    <row r="217" spans="1:10" ht="27" customHeight="1">
      <c r="A217" s="95">
        <v>161</v>
      </c>
      <c r="B217" s="111"/>
      <c r="C217" s="112"/>
      <c r="D217" s="42" t="s">
        <v>157</v>
      </c>
      <c r="E217" s="37" t="s">
        <v>26</v>
      </c>
      <c r="F217" s="97">
        <v>1</v>
      </c>
      <c r="G217" s="52">
        <v>599</v>
      </c>
      <c r="H217" s="52"/>
      <c r="I217" s="52"/>
      <c r="J217" s="52"/>
    </row>
    <row r="218" spans="1:10" ht="12" customHeight="1">
      <c r="A218" s="35">
        <v>162</v>
      </c>
      <c r="B218" s="62">
        <v>742</v>
      </c>
      <c r="C218" s="115"/>
      <c r="D218" s="57" t="s">
        <v>73</v>
      </c>
      <c r="E218" s="58"/>
      <c r="F218" s="59">
        <v>1</v>
      </c>
      <c r="G218" s="60"/>
      <c r="H218" s="60"/>
      <c r="I218" s="60"/>
      <c r="J218" s="60"/>
    </row>
    <row r="219" spans="1:10" ht="12" customHeight="1">
      <c r="A219" s="95">
        <v>163</v>
      </c>
      <c r="B219" s="62"/>
      <c r="C219" s="37" t="s">
        <v>158</v>
      </c>
      <c r="D219" s="37" t="s">
        <v>159</v>
      </c>
      <c r="E219" s="37" t="s">
        <v>26</v>
      </c>
      <c r="F219" s="38">
        <v>1</v>
      </c>
      <c r="G219" s="60"/>
      <c r="H219" s="60"/>
      <c r="I219" s="60"/>
      <c r="J219" s="60"/>
    </row>
    <row r="220" spans="1:10" ht="12" customHeight="1">
      <c r="A220" s="35">
        <v>164</v>
      </c>
      <c r="B220" s="62"/>
      <c r="C220" s="112"/>
      <c r="D220" s="42" t="s">
        <v>160</v>
      </c>
      <c r="E220" s="37" t="s">
        <v>26</v>
      </c>
      <c r="F220" s="97">
        <v>1</v>
      </c>
      <c r="G220" s="52">
        <v>749</v>
      </c>
      <c r="H220" s="52"/>
      <c r="I220" s="52"/>
      <c r="J220" s="52"/>
    </row>
    <row r="221" spans="1:10" ht="12" customHeight="1">
      <c r="A221" s="95">
        <v>165</v>
      </c>
      <c r="B221" s="62">
        <v>742</v>
      </c>
      <c r="C221" s="115"/>
      <c r="D221" s="57" t="s">
        <v>73</v>
      </c>
      <c r="E221" s="58"/>
      <c r="F221" s="59">
        <v>1</v>
      </c>
      <c r="G221" s="60"/>
      <c r="H221" s="60"/>
      <c r="I221" s="60"/>
      <c r="J221" s="60"/>
    </row>
    <row r="222" spans="1:10" ht="12" customHeight="1">
      <c r="A222" s="35">
        <v>166</v>
      </c>
      <c r="B222" s="62">
        <v>742</v>
      </c>
      <c r="C222" s="37" t="s">
        <v>161</v>
      </c>
      <c r="D222" s="37" t="s">
        <v>162</v>
      </c>
      <c r="E222" s="37" t="s">
        <v>26</v>
      </c>
      <c r="F222" s="38">
        <v>1</v>
      </c>
      <c r="G222" s="39"/>
      <c r="H222" s="39"/>
      <c r="I222" s="39"/>
      <c r="J222" s="39"/>
    </row>
    <row r="223" spans="1:10" ht="25.5" customHeight="1">
      <c r="A223" s="95">
        <v>167</v>
      </c>
      <c r="B223" s="62" t="s">
        <v>36</v>
      </c>
      <c r="C223" s="42" t="s">
        <v>166</v>
      </c>
      <c r="D223" s="42" t="s">
        <v>165</v>
      </c>
      <c r="E223" s="42" t="s">
        <v>39</v>
      </c>
      <c r="F223" s="43">
        <v>1</v>
      </c>
      <c r="G223" s="44">
        <v>399</v>
      </c>
      <c r="H223" s="44"/>
      <c r="I223" s="44"/>
      <c r="J223" s="44"/>
    </row>
    <row r="224" spans="1:10" ht="27.75" customHeight="1">
      <c r="A224" s="35">
        <v>168</v>
      </c>
      <c r="B224" s="36"/>
      <c r="C224" s="37" t="s">
        <v>163</v>
      </c>
      <c r="D224" s="37" t="s">
        <v>164</v>
      </c>
      <c r="E224" s="37" t="s">
        <v>26</v>
      </c>
      <c r="F224" s="38">
        <v>1</v>
      </c>
      <c r="G224" s="39">
        <v>0</v>
      </c>
      <c r="H224" s="39"/>
      <c r="I224" s="39"/>
      <c r="J224" s="39"/>
    </row>
    <row r="225" spans="1:10" ht="25.5" customHeight="1">
      <c r="A225" s="95">
        <v>169</v>
      </c>
      <c r="B225" s="41"/>
      <c r="C225" s="42" t="s">
        <v>167</v>
      </c>
      <c r="D225" s="42" t="s">
        <v>173</v>
      </c>
      <c r="E225" s="42" t="s">
        <v>168</v>
      </c>
      <c r="F225" s="43">
        <v>1</v>
      </c>
      <c r="G225" s="44">
        <v>6700</v>
      </c>
      <c r="H225" s="44"/>
      <c r="I225" s="44"/>
      <c r="J225" s="44"/>
    </row>
    <row r="226" spans="1:10" ht="12" customHeight="1">
      <c r="A226" s="35">
        <v>170</v>
      </c>
      <c r="B226" s="62"/>
      <c r="C226" s="37" t="s">
        <v>169</v>
      </c>
      <c r="D226" s="37" t="s">
        <v>170</v>
      </c>
      <c r="E226" s="37" t="s">
        <v>26</v>
      </c>
      <c r="F226" s="38">
        <v>1</v>
      </c>
      <c r="G226" s="39">
        <v>0</v>
      </c>
      <c r="H226" s="39"/>
      <c r="I226" s="39"/>
      <c r="J226" s="39"/>
    </row>
    <row r="227" spans="1:10" ht="12" customHeight="1">
      <c r="A227" s="95">
        <v>171</v>
      </c>
      <c r="B227" s="62"/>
      <c r="C227" s="37" t="s">
        <v>171</v>
      </c>
      <c r="D227" s="37" t="s">
        <v>172</v>
      </c>
      <c r="E227" s="37" t="s">
        <v>26</v>
      </c>
      <c r="F227" s="38">
        <v>1</v>
      </c>
      <c r="G227" s="39">
        <v>0</v>
      </c>
      <c r="H227" s="39"/>
      <c r="I227" s="39"/>
      <c r="J227" s="39"/>
    </row>
    <row r="228" spans="1:10" ht="25.5" customHeight="1">
      <c r="A228" s="35">
        <v>172</v>
      </c>
      <c r="B228" s="62" t="s">
        <v>36</v>
      </c>
      <c r="C228" s="42" t="s">
        <v>174</v>
      </c>
      <c r="D228" s="42" t="s">
        <v>175</v>
      </c>
      <c r="E228" s="42" t="s">
        <v>168</v>
      </c>
      <c r="F228" s="43">
        <v>3</v>
      </c>
      <c r="G228" s="44">
        <v>1321</v>
      </c>
      <c r="H228" s="44"/>
      <c r="I228" s="44"/>
      <c r="J228" s="44"/>
    </row>
    <row r="229" spans="1:10" ht="12" customHeight="1">
      <c r="A229" s="95">
        <v>173</v>
      </c>
      <c r="B229" s="62">
        <v>742</v>
      </c>
      <c r="C229" s="115"/>
      <c r="D229" s="57" t="s">
        <v>73</v>
      </c>
      <c r="E229" s="58"/>
      <c r="F229" s="59">
        <v>3</v>
      </c>
      <c r="G229" s="60"/>
      <c r="H229" s="60"/>
      <c r="I229" s="60"/>
      <c r="J229" s="60"/>
    </row>
    <row r="230" spans="1:10" ht="28.5" customHeight="1">
      <c r="A230" s="35">
        <v>174</v>
      </c>
      <c r="B230" s="62" t="s">
        <v>36</v>
      </c>
      <c r="C230" s="42" t="s">
        <v>176</v>
      </c>
      <c r="D230" s="42" t="s">
        <v>177</v>
      </c>
      <c r="E230" s="42" t="s">
        <v>168</v>
      </c>
      <c r="F230" s="43">
        <v>3</v>
      </c>
      <c r="G230" s="44">
        <v>1321</v>
      </c>
      <c r="H230" s="44"/>
      <c r="I230" s="44"/>
      <c r="J230" s="44"/>
    </row>
    <row r="231" spans="1:10" ht="12" customHeight="1">
      <c r="A231" s="95">
        <v>175</v>
      </c>
      <c r="B231" s="62">
        <v>742</v>
      </c>
      <c r="C231" s="115"/>
      <c r="D231" s="57" t="s">
        <v>73</v>
      </c>
      <c r="E231" s="58"/>
      <c r="F231" s="59">
        <v>3</v>
      </c>
      <c r="G231" s="60"/>
      <c r="H231" s="60"/>
      <c r="I231" s="60"/>
      <c r="J231" s="60"/>
    </row>
    <row r="232" spans="1:10" ht="12" customHeight="1">
      <c r="A232" s="35">
        <v>176</v>
      </c>
      <c r="B232" s="62"/>
      <c r="C232" s="37">
        <v>742123001</v>
      </c>
      <c r="D232" s="37" t="s">
        <v>178</v>
      </c>
      <c r="E232" s="37" t="s">
        <v>26</v>
      </c>
      <c r="F232" s="38">
        <f>F230</f>
        <v>3</v>
      </c>
      <c r="G232" s="39">
        <v>0</v>
      </c>
      <c r="H232" s="39"/>
      <c r="I232" s="39"/>
      <c r="J232" s="39"/>
    </row>
    <row r="233" spans="1:10" ht="28.5" customHeight="1">
      <c r="A233" s="95">
        <v>177</v>
      </c>
      <c r="B233" s="62" t="s">
        <v>36</v>
      </c>
      <c r="C233" s="42" t="s">
        <v>179</v>
      </c>
      <c r="D233" s="42" t="s">
        <v>180</v>
      </c>
      <c r="E233" s="42" t="s">
        <v>168</v>
      </c>
      <c r="F233" s="43">
        <v>2</v>
      </c>
      <c r="G233" s="44">
        <v>1299</v>
      </c>
      <c r="H233" s="44"/>
      <c r="I233" s="44"/>
      <c r="J233" s="44"/>
    </row>
    <row r="234" spans="1:10" ht="12" customHeight="1">
      <c r="A234" s="35">
        <v>178</v>
      </c>
      <c r="B234" s="62">
        <v>742</v>
      </c>
      <c r="C234" s="115"/>
      <c r="D234" s="57" t="s">
        <v>73</v>
      </c>
      <c r="E234" s="58"/>
      <c r="F234" s="59">
        <v>2</v>
      </c>
      <c r="G234" s="60"/>
      <c r="H234" s="60"/>
      <c r="I234" s="60"/>
      <c r="J234" s="60"/>
    </row>
    <row r="235" spans="1:10" ht="28.5" customHeight="1">
      <c r="A235" s="95">
        <v>179</v>
      </c>
      <c r="B235" s="62" t="s">
        <v>36</v>
      </c>
      <c r="C235" s="42" t="s">
        <v>179</v>
      </c>
      <c r="D235" s="42" t="s">
        <v>181</v>
      </c>
      <c r="E235" s="42" t="s">
        <v>168</v>
      </c>
      <c r="F235" s="43">
        <v>1</v>
      </c>
      <c r="G235" s="44">
        <v>1399</v>
      </c>
      <c r="H235" s="44"/>
      <c r="I235" s="44"/>
      <c r="J235" s="44"/>
    </row>
    <row r="236" spans="1:10" ht="12" customHeight="1">
      <c r="A236" s="35">
        <v>180</v>
      </c>
      <c r="B236" s="62">
        <v>742</v>
      </c>
      <c r="C236" s="115"/>
      <c r="D236" s="57" t="s">
        <v>73</v>
      </c>
      <c r="E236" s="58"/>
      <c r="F236" s="59">
        <v>1</v>
      </c>
      <c r="G236" s="60"/>
      <c r="H236" s="60"/>
      <c r="I236" s="60"/>
      <c r="J236" s="60"/>
    </row>
    <row r="237" spans="1:10" ht="27.75" customHeight="1">
      <c r="A237" s="95">
        <v>181</v>
      </c>
      <c r="B237" s="36"/>
      <c r="C237" s="37">
        <v>742420071</v>
      </c>
      <c r="D237" s="37" t="s">
        <v>164</v>
      </c>
      <c r="E237" s="37" t="s">
        <v>26</v>
      </c>
      <c r="F237" s="120">
        <v>3</v>
      </c>
      <c r="G237" s="39">
        <v>0</v>
      </c>
      <c r="H237" s="39"/>
      <c r="I237" s="39"/>
      <c r="J237" s="39"/>
    </row>
    <row r="238" spans="1:10" ht="12" customHeight="1">
      <c r="A238" s="35">
        <v>182</v>
      </c>
      <c r="B238" s="36"/>
      <c r="C238" s="37"/>
      <c r="D238" s="57" t="s">
        <v>73</v>
      </c>
      <c r="E238" s="58"/>
      <c r="F238" s="59">
        <v>3</v>
      </c>
      <c r="G238" s="39"/>
      <c r="H238" s="39"/>
      <c r="I238" s="39"/>
      <c r="J238" s="39"/>
    </row>
    <row r="239" spans="1:10" s="7" customFormat="1" ht="13.5" customHeight="1">
      <c r="A239" s="95">
        <v>183</v>
      </c>
      <c r="B239" s="62">
        <v>742</v>
      </c>
      <c r="C239" s="77" t="s">
        <v>93</v>
      </c>
      <c r="D239" s="69" t="s">
        <v>94</v>
      </c>
      <c r="E239" s="69" t="s">
        <v>26</v>
      </c>
      <c r="F239" s="78">
        <f>F240</f>
        <v>32</v>
      </c>
      <c r="G239" s="60">
        <v>35</v>
      </c>
      <c r="H239" s="60"/>
      <c r="I239" s="60"/>
      <c r="J239" s="60"/>
    </row>
    <row r="240" spans="1:10" s="7" customFormat="1" ht="13.5" customHeight="1">
      <c r="A240" s="35">
        <v>184</v>
      </c>
      <c r="B240" s="62">
        <v>742</v>
      </c>
      <c r="C240" s="69"/>
      <c r="D240" s="57" t="s">
        <v>73</v>
      </c>
      <c r="E240" s="58"/>
      <c r="F240" s="59">
        <f>SUM(F241:F244)</f>
        <v>32</v>
      </c>
      <c r="G240" s="60"/>
      <c r="H240" s="60"/>
      <c r="I240" s="60"/>
      <c r="J240" s="60"/>
    </row>
    <row r="241" spans="1:10" s="7" customFormat="1" ht="13.5" customHeight="1">
      <c r="A241" s="95">
        <v>185</v>
      </c>
      <c r="B241" s="62">
        <v>742</v>
      </c>
      <c r="C241" s="69"/>
      <c r="D241" s="57" t="s">
        <v>77</v>
      </c>
      <c r="E241" s="58"/>
      <c r="F241" s="59">
        <v>5</v>
      </c>
      <c r="G241" s="60"/>
      <c r="H241" s="60"/>
      <c r="I241" s="60"/>
      <c r="J241" s="60"/>
    </row>
    <row r="242" spans="1:10" s="7" customFormat="1" ht="13.5" customHeight="1">
      <c r="A242" s="35">
        <v>186</v>
      </c>
      <c r="B242" s="62">
        <v>742</v>
      </c>
      <c r="C242" s="69"/>
      <c r="D242" s="57" t="s">
        <v>78</v>
      </c>
      <c r="E242" s="58"/>
      <c r="F242" s="59">
        <v>1</v>
      </c>
      <c r="G242" s="60"/>
      <c r="H242" s="60"/>
      <c r="I242" s="60"/>
      <c r="J242" s="60"/>
    </row>
    <row r="243" spans="1:10" s="7" customFormat="1" ht="13.5" customHeight="1">
      <c r="A243" s="95">
        <v>187</v>
      </c>
      <c r="B243" s="62">
        <v>742</v>
      </c>
      <c r="C243" s="69"/>
      <c r="D243" s="57" t="s">
        <v>79</v>
      </c>
      <c r="E243" s="58"/>
      <c r="F243" s="59">
        <v>13</v>
      </c>
      <c r="G243" s="60"/>
      <c r="H243" s="60"/>
      <c r="I243" s="60"/>
      <c r="J243" s="60"/>
    </row>
    <row r="244" spans="1:10" s="7" customFormat="1" ht="13.5" customHeight="1">
      <c r="A244" s="35">
        <v>188</v>
      </c>
      <c r="B244" s="62">
        <v>742</v>
      </c>
      <c r="C244" s="69"/>
      <c r="D244" s="57" t="s">
        <v>80</v>
      </c>
      <c r="E244" s="58"/>
      <c r="F244" s="59">
        <v>13</v>
      </c>
      <c r="G244" s="60"/>
      <c r="H244" s="60"/>
      <c r="I244" s="60"/>
      <c r="J244" s="60"/>
    </row>
    <row r="245" spans="1:10" s="7" customFormat="1" ht="13.5" customHeight="1">
      <c r="A245" s="95">
        <v>189</v>
      </c>
      <c r="B245" s="79" t="s">
        <v>95</v>
      </c>
      <c r="C245" s="79" t="s">
        <v>96</v>
      </c>
      <c r="D245" s="79" t="s">
        <v>97</v>
      </c>
      <c r="E245" s="79" t="s">
        <v>26</v>
      </c>
      <c r="F245" s="80">
        <f>F239</f>
        <v>32</v>
      </c>
      <c r="G245" s="81"/>
      <c r="H245" s="39"/>
      <c r="I245" s="39"/>
      <c r="J245" s="39"/>
    </row>
    <row r="246" spans="1:10" ht="12" customHeight="1">
      <c r="A246" s="35">
        <v>190</v>
      </c>
      <c r="B246" s="62" t="s">
        <v>36</v>
      </c>
      <c r="C246" s="42" t="s">
        <v>187</v>
      </c>
      <c r="D246" s="42" t="s">
        <v>232</v>
      </c>
      <c r="E246" s="42" t="s">
        <v>46</v>
      </c>
      <c r="F246" s="43">
        <f>F247</f>
        <v>35</v>
      </c>
      <c r="G246" s="44">
        <v>59.2</v>
      </c>
      <c r="H246" s="44"/>
      <c r="I246" s="44"/>
      <c r="J246" s="44"/>
    </row>
    <row r="247" spans="1:10" ht="12" customHeight="1">
      <c r="A247" s="95">
        <v>191</v>
      </c>
      <c r="B247" s="62">
        <v>742</v>
      </c>
      <c r="C247" s="86"/>
      <c r="D247" s="87" t="s">
        <v>73</v>
      </c>
      <c r="E247" s="88"/>
      <c r="F247" s="89">
        <f>SUM(F248:F248)</f>
        <v>35</v>
      </c>
      <c r="G247" s="90"/>
      <c r="H247" s="90"/>
      <c r="I247" s="90"/>
      <c r="J247" s="90"/>
    </row>
    <row r="248" spans="1:10" ht="12" customHeight="1">
      <c r="A248" s="35">
        <v>192</v>
      </c>
      <c r="B248" s="62">
        <v>742</v>
      </c>
      <c r="C248" s="57" t="s">
        <v>186</v>
      </c>
      <c r="D248" s="83">
        <v>25</v>
      </c>
      <c r="E248" s="42" t="s">
        <v>46</v>
      </c>
      <c r="F248" s="59">
        <v>35</v>
      </c>
      <c r="G248" s="44"/>
      <c r="H248" s="44"/>
      <c r="I248" s="44"/>
      <c r="J248" s="44"/>
    </row>
    <row r="249" spans="1:10" ht="30" customHeight="1">
      <c r="A249" s="95">
        <v>193</v>
      </c>
      <c r="B249" s="36" t="s">
        <v>24</v>
      </c>
      <c r="C249" s="37">
        <v>742110001</v>
      </c>
      <c r="D249" s="37" t="s">
        <v>121</v>
      </c>
      <c r="E249" s="37" t="s">
        <v>46</v>
      </c>
      <c r="F249" s="38">
        <f>F246</f>
        <v>35</v>
      </c>
      <c r="G249" s="39">
        <v>0</v>
      </c>
      <c r="H249" s="39"/>
      <c r="I249" s="39"/>
      <c r="J249" s="39"/>
    </row>
    <row r="250" spans="1:10" ht="12" customHeight="1">
      <c r="A250" s="35">
        <v>194</v>
      </c>
      <c r="B250" s="62" t="s">
        <v>36</v>
      </c>
      <c r="C250" s="42" t="s">
        <v>188</v>
      </c>
      <c r="D250" s="42" t="s">
        <v>191</v>
      </c>
      <c r="E250" s="42" t="s">
        <v>46</v>
      </c>
      <c r="F250" s="43">
        <f>F251</f>
        <v>35</v>
      </c>
      <c r="G250" s="44">
        <v>49.2</v>
      </c>
      <c r="H250" s="44"/>
      <c r="I250" s="44"/>
      <c r="J250" s="44"/>
    </row>
    <row r="251" spans="1:10" ht="12" customHeight="1">
      <c r="A251" s="95">
        <v>195</v>
      </c>
      <c r="B251" s="62">
        <v>742</v>
      </c>
      <c r="C251" s="86"/>
      <c r="D251" s="87" t="s">
        <v>73</v>
      </c>
      <c r="E251" s="88"/>
      <c r="F251" s="89">
        <f>SUM(F252:F252)</f>
        <v>35</v>
      </c>
      <c r="G251" s="90"/>
      <c r="H251" s="90"/>
      <c r="I251" s="90"/>
      <c r="J251" s="90"/>
    </row>
    <row r="252" spans="1:10" ht="12" customHeight="1">
      <c r="A252" s="35">
        <v>196</v>
      </c>
      <c r="B252" s="62">
        <v>742</v>
      </c>
      <c r="C252" s="57" t="s">
        <v>186</v>
      </c>
      <c r="D252" s="83">
        <v>25</v>
      </c>
      <c r="E252" s="42" t="s">
        <v>46</v>
      </c>
      <c r="F252" s="59">
        <v>35</v>
      </c>
      <c r="G252" s="44"/>
      <c r="H252" s="44"/>
      <c r="I252" s="44"/>
      <c r="J252" s="44"/>
    </row>
    <row r="253" spans="1:10" ht="30" customHeight="1">
      <c r="A253" s="95">
        <v>197</v>
      </c>
      <c r="B253" s="36" t="s">
        <v>24</v>
      </c>
      <c r="C253" s="37">
        <v>742110003</v>
      </c>
      <c r="D253" s="37" t="s">
        <v>202</v>
      </c>
      <c r="E253" s="37" t="s">
        <v>46</v>
      </c>
      <c r="F253" s="38">
        <f>F250</f>
        <v>35</v>
      </c>
      <c r="G253" s="39">
        <v>0</v>
      </c>
      <c r="H253" s="39"/>
      <c r="I253" s="39"/>
      <c r="J253" s="39"/>
    </row>
    <row r="254" spans="1:10" ht="12" customHeight="1">
      <c r="A254" s="35">
        <v>198</v>
      </c>
      <c r="B254" s="62" t="s">
        <v>36</v>
      </c>
      <c r="C254" s="42" t="s">
        <v>194</v>
      </c>
      <c r="D254" s="42" t="s">
        <v>195</v>
      </c>
      <c r="E254" s="42" t="s">
        <v>46</v>
      </c>
      <c r="F254" s="43">
        <f>F255</f>
        <v>511</v>
      </c>
      <c r="G254" s="44">
        <v>11.9</v>
      </c>
      <c r="H254" s="44"/>
      <c r="I254" s="44"/>
      <c r="J254" s="44"/>
    </row>
    <row r="255" spans="1:10" ht="12" customHeight="1">
      <c r="A255" s="95">
        <v>199</v>
      </c>
      <c r="B255" s="62">
        <v>742</v>
      </c>
      <c r="C255" s="86"/>
      <c r="D255" s="87" t="s">
        <v>73</v>
      </c>
      <c r="E255" s="88"/>
      <c r="F255" s="89">
        <f>SUM(F256:F259)</f>
        <v>511</v>
      </c>
      <c r="G255" s="90"/>
      <c r="H255" s="90"/>
      <c r="I255" s="90"/>
      <c r="J255" s="90"/>
    </row>
    <row r="256" spans="1:10" ht="12" customHeight="1">
      <c r="A256" s="35">
        <v>200</v>
      </c>
      <c r="B256" s="62">
        <v>742</v>
      </c>
      <c r="C256" s="57" t="s">
        <v>104</v>
      </c>
      <c r="D256" s="83" t="s">
        <v>192</v>
      </c>
      <c r="E256" s="42" t="s">
        <v>46</v>
      </c>
      <c r="F256" s="59">
        <v>71</v>
      </c>
      <c r="G256" s="44"/>
      <c r="H256" s="44"/>
      <c r="I256" s="44"/>
      <c r="J256" s="44"/>
    </row>
    <row r="257" spans="1:10" ht="21" customHeight="1">
      <c r="A257" s="95">
        <v>201</v>
      </c>
      <c r="B257" s="62">
        <v>742</v>
      </c>
      <c r="C257" s="57" t="s">
        <v>78</v>
      </c>
      <c r="D257" s="83">
        <v>12</v>
      </c>
      <c r="E257" s="42" t="s">
        <v>46</v>
      </c>
      <c r="F257" s="59">
        <v>12</v>
      </c>
      <c r="G257" s="44"/>
      <c r="H257" s="44"/>
      <c r="I257" s="44"/>
      <c r="J257" s="44"/>
    </row>
    <row r="258" spans="1:10" ht="12" customHeight="1">
      <c r="A258" s="35">
        <v>202</v>
      </c>
      <c r="B258" s="62">
        <v>742</v>
      </c>
      <c r="C258" s="57" t="s">
        <v>79</v>
      </c>
      <c r="D258" s="83" t="s">
        <v>193</v>
      </c>
      <c r="E258" s="42" t="s">
        <v>46</v>
      </c>
      <c r="F258" s="59">
        <v>214</v>
      </c>
      <c r="G258" s="44"/>
      <c r="H258" s="44"/>
      <c r="I258" s="44"/>
      <c r="J258" s="44"/>
    </row>
    <row r="259" spans="1:10" ht="12" customHeight="1">
      <c r="A259" s="95">
        <v>203</v>
      </c>
      <c r="B259" s="62">
        <v>742</v>
      </c>
      <c r="C259" s="57" t="s">
        <v>80</v>
      </c>
      <c r="D259" s="83" t="s">
        <v>193</v>
      </c>
      <c r="E259" s="42" t="s">
        <v>46</v>
      </c>
      <c r="F259" s="59">
        <v>214</v>
      </c>
      <c r="G259" s="44"/>
      <c r="H259" s="44"/>
      <c r="I259" s="44"/>
      <c r="J259" s="44"/>
    </row>
    <row r="260" spans="1:10" ht="27" customHeight="1">
      <c r="A260" s="35">
        <v>204</v>
      </c>
      <c r="B260" s="36" t="s">
        <v>24</v>
      </c>
      <c r="C260" s="37">
        <v>742110001</v>
      </c>
      <c r="D260" s="37" t="s">
        <v>121</v>
      </c>
      <c r="E260" s="37" t="s">
        <v>46</v>
      </c>
      <c r="F260" s="38">
        <f>F254</f>
        <v>511</v>
      </c>
      <c r="G260" s="39">
        <v>0</v>
      </c>
      <c r="H260" s="39"/>
      <c r="I260" s="39"/>
      <c r="J260" s="39"/>
    </row>
    <row r="261" spans="1:10" ht="12" customHeight="1">
      <c r="A261" s="95">
        <v>205</v>
      </c>
      <c r="B261" s="62" t="s">
        <v>36</v>
      </c>
      <c r="C261" s="42" t="s">
        <v>197</v>
      </c>
      <c r="D261" s="42" t="s">
        <v>198</v>
      </c>
      <c r="E261" s="42" t="s">
        <v>46</v>
      </c>
      <c r="F261" s="43">
        <f>F262</f>
        <v>1483</v>
      </c>
      <c r="G261" s="44">
        <v>13.2</v>
      </c>
      <c r="H261" s="44"/>
      <c r="I261" s="44"/>
      <c r="J261" s="44"/>
    </row>
    <row r="262" spans="1:10" ht="12" customHeight="1">
      <c r="A262" s="35">
        <v>206</v>
      </c>
      <c r="B262" s="62">
        <v>742</v>
      </c>
      <c r="C262" s="86"/>
      <c r="D262" s="87" t="s">
        <v>73</v>
      </c>
      <c r="E262" s="88"/>
      <c r="F262" s="89">
        <f>SUM(F263:F266)</f>
        <v>1483</v>
      </c>
      <c r="G262" s="90"/>
      <c r="H262" s="90"/>
      <c r="I262" s="90"/>
      <c r="J262" s="90"/>
    </row>
    <row r="263" spans="1:10" ht="12" customHeight="1">
      <c r="A263" s="95">
        <v>207</v>
      </c>
      <c r="B263" s="62">
        <v>742</v>
      </c>
      <c r="C263" s="57" t="s">
        <v>104</v>
      </c>
      <c r="D263" s="83" t="s">
        <v>199</v>
      </c>
      <c r="E263" s="42" t="s">
        <v>46</v>
      </c>
      <c r="F263" s="59">
        <v>251</v>
      </c>
      <c r="G263" s="44"/>
      <c r="H263" s="44"/>
      <c r="I263" s="44"/>
      <c r="J263" s="44"/>
    </row>
    <row r="264" spans="1:10" ht="21" customHeight="1">
      <c r="A264" s="35">
        <v>208</v>
      </c>
      <c r="B264" s="62">
        <v>742</v>
      </c>
      <c r="C264" s="57" t="s">
        <v>78</v>
      </c>
      <c r="D264" s="83">
        <v>55</v>
      </c>
      <c r="E264" s="42" t="s">
        <v>46</v>
      </c>
      <c r="F264" s="59">
        <v>55</v>
      </c>
      <c r="G264" s="44"/>
      <c r="H264" s="44"/>
      <c r="I264" s="44"/>
      <c r="J264" s="44"/>
    </row>
    <row r="265" spans="1:10" ht="12" customHeight="1">
      <c r="A265" s="95">
        <v>209</v>
      </c>
      <c r="B265" s="62">
        <v>742</v>
      </c>
      <c r="C265" s="57" t="s">
        <v>79</v>
      </c>
      <c r="D265" s="83" t="s">
        <v>200</v>
      </c>
      <c r="E265" s="42" t="s">
        <v>46</v>
      </c>
      <c r="F265" s="59">
        <v>608</v>
      </c>
      <c r="G265" s="44"/>
      <c r="H265" s="44"/>
      <c r="I265" s="44"/>
      <c r="J265" s="44"/>
    </row>
    <row r="266" spans="1:10" ht="12" customHeight="1">
      <c r="A266" s="35">
        <v>210</v>
      </c>
      <c r="B266" s="62">
        <v>742</v>
      </c>
      <c r="C266" s="57" t="s">
        <v>80</v>
      </c>
      <c r="D266" s="83" t="s">
        <v>201</v>
      </c>
      <c r="E266" s="42" t="s">
        <v>46</v>
      </c>
      <c r="F266" s="59">
        <v>569</v>
      </c>
      <c r="G266" s="44"/>
      <c r="H266" s="44"/>
      <c r="I266" s="44"/>
      <c r="J266" s="44"/>
    </row>
    <row r="267" spans="1:10" ht="25.5" customHeight="1">
      <c r="A267" s="95">
        <v>211</v>
      </c>
      <c r="B267" s="36" t="s">
        <v>24</v>
      </c>
      <c r="C267" s="37" t="s">
        <v>47</v>
      </c>
      <c r="D267" s="37" t="s">
        <v>48</v>
      </c>
      <c r="E267" s="37" t="s">
        <v>46</v>
      </c>
      <c r="F267" s="38">
        <f>F261</f>
        <v>1483</v>
      </c>
      <c r="G267" s="39">
        <v>0</v>
      </c>
      <c r="H267" s="39"/>
      <c r="I267" s="39"/>
      <c r="J267" s="39"/>
    </row>
    <row r="268" spans="1:10" ht="12" customHeight="1">
      <c r="A268" s="35">
        <v>212</v>
      </c>
      <c r="B268" s="62" t="s">
        <v>36</v>
      </c>
      <c r="C268" s="42" t="s">
        <v>204</v>
      </c>
      <c r="D268" s="42" t="s">
        <v>205</v>
      </c>
      <c r="E268" s="42" t="s">
        <v>46</v>
      </c>
      <c r="F268" s="43">
        <f>F269</f>
        <v>60</v>
      </c>
      <c r="G268" s="44">
        <v>102</v>
      </c>
      <c r="H268" s="44"/>
      <c r="I268" s="44"/>
      <c r="J268" s="44"/>
    </row>
    <row r="269" spans="1:10" ht="12" customHeight="1">
      <c r="A269" s="95">
        <v>213</v>
      </c>
      <c r="B269" s="62">
        <v>742</v>
      </c>
      <c r="C269" s="86"/>
      <c r="D269" s="87" t="s">
        <v>73</v>
      </c>
      <c r="E269" s="88"/>
      <c r="F269" s="89">
        <f>SUM(F270:F270)</f>
        <v>60</v>
      </c>
      <c r="G269" s="90"/>
      <c r="H269" s="90"/>
      <c r="I269" s="90"/>
      <c r="J269" s="90"/>
    </row>
    <row r="270" spans="1:10" ht="12" customHeight="1">
      <c r="A270" s="35">
        <v>214</v>
      </c>
      <c r="B270" s="62">
        <v>742</v>
      </c>
      <c r="C270" s="57" t="s">
        <v>203</v>
      </c>
      <c r="D270" s="83">
        <v>60</v>
      </c>
      <c r="E270" s="42" t="s">
        <v>46</v>
      </c>
      <c r="F270" s="59">
        <v>60</v>
      </c>
      <c r="G270" s="44"/>
      <c r="H270" s="44"/>
      <c r="I270" s="44"/>
      <c r="J270" s="44"/>
    </row>
    <row r="271" spans="1:10" ht="25.5" customHeight="1">
      <c r="A271" s="95">
        <v>215</v>
      </c>
      <c r="B271" s="36" t="s">
        <v>24</v>
      </c>
      <c r="C271" s="37" t="s">
        <v>47</v>
      </c>
      <c r="D271" s="37" t="s">
        <v>48</v>
      </c>
      <c r="E271" s="37" t="s">
        <v>46</v>
      </c>
      <c r="F271" s="38">
        <f>F268</f>
        <v>60</v>
      </c>
      <c r="G271" s="39">
        <v>0</v>
      </c>
      <c r="H271" s="39"/>
      <c r="I271" s="39"/>
      <c r="J271" s="39"/>
    </row>
    <row r="272" spans="1:10" ht="12" customHeight="1">
      <c r="A272" s="35">
        <v>216</v>
      </c>
      <c r="B272" s="62" t="s">
        <v>36</v>
      </c>
      <c r="C272" s="42" t="s">
        <v>206</v>
      </c>
      <c r="D272" s="42" t="s">
        <v>207</v>
      </c>
      <c r="E272" s="42" t="s">
        <v>39</v>
      </c>
      <c r="F272" s="43">
        <v>79</v>
      </c>
      <c r="G272" s="44">
        <v>5</v>
      </c>
      <c r="H272" s="44"/>
      <c r="I272" s="44"/>
      <c r="J272" s="44"/>
    </row>
    <row r="273" spans="1:19" ht="12" customHeight="1">
      <c r="A273" s="95">
        <v>217</v>
      </c>
      <c r="B273" s="62">
        <v>742</v>
      </c>
      <c r="C273" s="86"/>
      <c r="D273" s="87" t="s">
        <v>73</v>
      </c>
      <c r="E273" s="88"/>
      <c r="F273" s="89">
        <v>79</v>
      </c>
      <c r="G273" s="90"/>
      <c r="H273" s="90"/>
      <c r="I273" s="90"/>
      <c r="J273" s="90"/>
      <c r="S273" s="1" t="s">
        <v>215</v>
      </c>
    </row>
    <row r="274" spans="1:19" ht="25.5" customHeight="1">
      <c r="A274" s="35">
        <v>218</v>
      </c>
      <c r="B274" s="36" t="s">
        <v>24</v>
      </c>
      <c r="C274" s="37">
        <v>742420111</v>
      </c>
      <c r="D274" s="37" t="s">
        <v>208</v>
      </c>
      <c r="E274" s="37" t="s">
        <v>39</v>
      </c>
      <c r="F274" s="38">
        <v>79</v>
      </c>
      <c r="G274" s="39">
        <v>0</v>
      </c>
      <c r="H274" s="39"/>
      <c r="I274" s="39"/>
      <c r="J274" s="39"/>
    </row>
    <row r="275" spans="1:19" ht="25.5" customHeight="1">
      <c r="A275" s="95">
        <v>219</v>
      </c>
      <c r="B275" s="37" t="s">
        <v>36</v>
      </c>
      <c r="C275" s="37" t="s">
        <v>65</v>
      </c>
      <c r="D275" s="37" t="s">
        <v>209</v>
      </c>
      <c r="E275" s="37" t="s">
        <v>39</v>
      </c>
      <c r="F275" s="38">
        <v>79</v>
      </c>
      <c r="G275" s="39">
        <v>371</v>
      </c>
      <c r="H275" s="39"/>
      <c r="I275" s="39"/>
      <c r="J275" s="39"/>
    </row>
    <row r="276" spans="1:19" ht="25.5" customHeight="1">
      <c r="A276" s="122"/>
      <c r="B276" s="123"/>
      <c r="C276" s="123"/>
      <c r="D276" s="123"/>
      <c r="E276" s="123"/>
      <c r="F276" s="124"/>
      <c r="G276" s="125"/>
      <c r="H276" s="125"/>
      <c r="I276" s="125"/>
      <c r="J276" s="125"/>
    </row>
    <row r="277" spans="1:19" ht="30.75" customHeight="1" thickBot="1">
      <c r="A277" s="30"/>
      <c r="B277" s="31"/>
      <c r="C277" s="32" t="s">
        <v>211</v>
      </c>
      <c r="D277" s="32" t="s">
        <v>210</v>
      </c>
      <c r="E277" s="32"/>
      <c r="F277" s="33"/>
      <c r="G277" s="34"/>
      <c r="H277" s="34">
        <f>SUM(H278:H372)</f>
        <v>0</v>
      </c>
      <c r="I277" s="34">
        <f>SUM(I278:I372)</f>
        <v>0</v>
      </c>
      <c r="J277" s="34">
        <f>SUM(J278:J372)</f>
        <v>0</v>
      </c>
    </row>
    <row r="278" spans="1:19" s="7" customFormat="1" ht="13.5" customHeight="1">
      <c r="A278" s="156">
        <v>220</v>
      </c>
      <c r="B278" s="157">
        <v>742</v>
      </c>
      <c r="C278" s="158" t="s">
        <v>71</v>
      </c>
      <c r="D278" s="159" t="s">
        <v>29</v>
      </c>
      <c r="E278" s="159" t="s">
        <v>26</v>
      </c>
      <c r="F278" s="160">
        <v>2</v>
      </c>
      <c r="G278" s="161">
        <v>311</v>
      </c>
      <c r="H278" s="161"/>
      <c r="I278" s="161"/>
      <c r="J278" s="162"/>
    </row>
    <row r="279" spans="1:19" s="7" customFormat="1" ht="13.5" customHeight="1">
      <c r="A279" s="163">
        <v>221</v>
      </c>
      <c r="B279" s="62">
        <v>742</v>
      </c>
      <c r="C279" s="42"/>
      <c r="D279" s="64" t="s">
        <v>73</v>
      </c>
      <c r="E279" s="58"/>
      <c r="F279" s="119">
        <v>2</v>
      </c>
      <c r="G279" s="44"/>
      <c r="H279" s="44"/>
      <c r="I279" s="44"/>
      <c r="J279" s="137"/>
    </row>
    <row r="280" spans="1:19" s="7" customFormat="1" ht="13.5" customHeight="1">
      <c r="A280" s="164">
        <v>222</v>
      </c>
      <c r="B280" s="62">
        <v>742</v>
      </c>
      <c r="C280" s="42"/>
      <c r="D280" s="57"/>
      <c r="E280" s="58"/>
      <c r="F280" s="59">
        <v>2</v>
      </c>
      <c r="G280" s="44"/>
      <c r="H280" s="44"/>
      <c r="I280" s="44"/>
      <c r="J280" s="137"/>
    </row>
    <row r="281" spans="1:19" s="7" customFormat="1" ht="13.5" customHeight="1">
      <c r="A281" s="163">
        <v>223</v>
      </c>
      <c r="B281" s="36" t="s">
        <v>24</v>
      </c>
      <c r="C281" s="37" t="s">
        <v>30</v>
      </c>
      <c r="D281" s="37" t="s">
        <v>31</v>
      </c>
      <c r="E281" s="37" t="s">
        <v>26</v>
      </c>
      <c r="F281" s="38">
        <v>2</v>
      </c>
      <c r="G281" s="39">
        <v>0</v>
      </c>
      <c r="H281" s="118"/>
      <c r="I281" s="39"/>
      <c r="J281" s="138"/>
    </row>
    <row r="282" spans="1:19" s="7" customFormat="1" ht="13.5" customHeight="1">
      <c r="A282" s="164">
        <v>224</v>
      </c>
      <c r="B282" s="41" t="s">
        <v>36</v>
      </c>
      <c r="C282" s="63" t="s">
        <v>75</v>
      </c>
      <c r="D282" s="42" t="s">
        <v>74</v>
      </c>
      <c r="E282" s="42" t="s">
        <v>26</v>
      </c>
      <c r="F282" s="43">
        <v>2</v>
      </c>
      <c r="G282" s="44">
        <v>3594</v>
      </c>
      <c r="H282" s="44"/>
      <c r="I282" s="44"/>
      <c r="J282" s="137"/>
    </row>
    <row r="283" spans="1:19" s="7" customFormat="1" ht="13.5" customHeight="1">
      <c r="A283" s="163">
        <v>225</v>
      </c>
      <c r="B283" s="62">
        <v>742</v>
      </c>
      <c r="C283" s="63"/>
      <c r="D283" s="64" t="s">
        <v>73</v>
      </c>
      <c r="E283" s="58"/>
      <c r="F283" s="119">
        <v>2</v>
      </c>
      <c r="G283" s="44"/>
      <c r="H283" s="44"/>
      <c r="I283" s="44"/>
      <c r="J283" s="137"/>
    </row>
    <row r="284" spans="1:19" s="7" customFormat="1" ht="13.5" customHeight="1">
      <c r="A284" s="164">
        <v>226</v>
      </c>
      <c r="B284" s="62">
        <v>742</v>
      </c>
      <c r="C284" s="63"/>
      <c r="D284" s="57"/>
      <c r="E284" s="58"/>
      <c r="F284" s="59">
        <v>2</v>
      </c>
      <c r="G284" s="44"/>
      <c r="H284" s="44"/>
      <c r="I284" s="44"/>
      <c r="J284" s="137"/>
    </row>
    <row r="285" spans="1:19" s="7" customFormat="1" ht="13.5" customHeight="1">
      <c r="A285" s="163">
        <v>227</v>
      </c>
      <c r="B285" s="36" t="s">
        <v>24</v>
      </c>
      <c r="C285" s="37" t="s">
        <v>32</v>
      </c>
      <c r="D285" s="37" t="s">
        <v>33</v>
      </c>
      <c r="E285" s="37" t="s">
        <v>26</v>
      </c>
      <c r="F285" s="38">
        <v>2</v>
      </c>
      <c r="G285" s="39">
        <v>0</v>
      </c>
      <c r="H285" s="118"/>
      <c r="I285" s="39"/>
      <c r="J285" s="138"/>
    </row>
    <row r="286" spans="1:19" s="7" customFormat="1" ht="13.5" customHeight="1">
      <c r="A286" s="164">
        <v>228</v>
      </c>
      <c r="B286" s="36" t="s">
        <v>24</v>
      </c>
      <c r="C286" s="37" t="s">
        <v>34</v>
      </c>
      <c r="D286" s="37" t="s">
        <v>35</v>
      </c>
      <c r="E286" s="37" t="s">
        <v>26</v>
      </c>
      <c r="F286" s="38">
        <v>2</v>
      </c>
      <c r="G286" s="39">
        <v>0</v>
      </c>
      <c r="H286" s="118"/>
      <c r="I286" s="39"/>
      <c r="J286" s="138"/>
    </row>
    <row r="287" spans="1:19" s="7" customFormat="1" ht="13.5" customHeight="1">
      <c r="A287" s="163">
        <v>229</v>
      </c>
      <c r="B287" s="41" t="s">
        <v>36</v>
      </c>
      <c r="C287" s="63" t="s">
        <v>82</v>
      </c>
      <c r="D287" s="42" t="s">
        <v>81</v>
      </c>
      <c r="E287" s="42" t="s">
        <v>26</v>
      </c>
      <c r="F287" s="43">
        <v>40</v>
      </c>
      <c r="G287" s="44">
        <v>65</v>
      </c>
      <c r="H287" s="44"/>
      <c r="I287" s="44"/>
      <c r="J287" s="137"/>
    </row>
    <row r="288" spans="1:19" s="7" customFormat="1" ht="13.5" customHeight="1">
      <c r="A288" s="164">
        <v>230</v>
      </c>
      <c r="B288" s="62">
        <v>742</v>
      </c>
      <c r="C288" s="42"/>
      <c r="D288" s="64" t="s">
        <v>73</v>
      </c>
      <c r="E288" s="58"/>
      <c r="F288" s="119">
        <f>F287</f>
        <v>40</v>
      </c>
      <c r="G288" s="44"/>
      <c r="H288" s="44"/>
      <c r="I288" s="44"/>
      <c r="J288" s="137"/>
    </row>
    <row r="289" spans="1:18" s="7" customFormat="1" ht="13.5" customHeight="1">
      <c r="A289" s="163">
        <v>231</v>
      </c>
      <c r="B289" s="62">
        <v>742</v>
      </c>
      <c r="C289" s="42"/>
      <c r="D289" s="57" t="s">
        <v>212</v>
      </c>
      <c r="E289" s="58"/>
      <c r="F289" s="59">
        <v>20</v>
      </c>
      <c r="G289" s="44"/>
      <c r="H289" s="44"/>
      <c r="I289" s="44"/>
      <c r="J289" s="137"/>
    </row>
    <row r="290" spans="1:18" s="7" customFormat="1" ht="13.5" customHeight="1">
      <c r="A290" s="164">
        <v>232</v>
      </c>
      <c r="B290" s="62">
        <v>742</v>
      </c>
      <c r="C290" s="42"/>
      <c r="D290" s="57" t="s">
        <v>213</v>
      </c>
      <c r="E290" s="58"/>
      <c r="F290" s="59">
        <v>6</v>
      </c>
      <c r="G290" s="44"/>
      <c r="H290" s="44"/>
      <c r="I290" s="44"/>
      <c r="J290" s="137"/>
    </row>
    <row r="291" spans="1:18" s="7" customFormat="1" ht="13.5" customHeight="1">
      <c r="A291" s="163">
        <v>233</v>
      </c>
      <c r="B291" s="62">
        <v>742</v>
      </c>
      <c r="C291" s="42"/>
      <c r="D291" s="57" t="s">
        <v>214</v>
      </c>
      <c r="E291" s="58"/>
      <c r="F291" s="59">
        <v>14</v>
      </c>
      <c r="G291" s="44"/>
      <c r="H291" s="44"/>
      <c r="I291" s="44"/>
      <c r="J291" s="137"/>
    </row>
    <row r="292" spans="1:18" s="7" customFormat="1" ht="13.5" customHeight="1">
      <c r="A292" s="164">
        <v>234</v>
      </c>
      <c r="B292" s="36" t="s">
        <v>36</v>
      </c>
      <c r="C292" s="37" t="s">
        <v>83</v>
      </c>
      <c r="D292" s="37" t="s">
        <v>37</v>
      </c>
      <c r="E292" s="37" t="s">
        <v>26</v>
      </c>
      <c r="F292" s="38">
        <f>F287</f>
        <v>40</v>
      </c>
      <c r="G292" s="39">
        <v>0</v>
      </c>
      <c r="H292" s="118"/>
      <c r="I292" s="39"/>
      <c r="J292" s="138"/>
    </row>
    <row r="293" spans="1:18" s="7" customFormat="1" ht="31.5" customHeight="1">
      <c r="A293" s="163">
        <v>235</v>
      </c>
      <c r="B293" s="62" t="s">
        <v>36</v>
      </c>
      <c r="C293" s="63" t="s">
        <v>86</v>
      </c>
      <c r="D293" s="63" t="s">
        <v>85</v>
      </c>
      <c r="E293" s="42" t="s">
        <v>26</v>
      </c>
      <c r="F293" s="97">
        <v>1</v>
      </c>
      <c r="G293" s="44">
        <v>10189</v>
      </c>
      <c r="H293" s="44"/>
      <c r="I293" s="44"/>
      <c r="J293" s="137"/>
    </row>
    <row r="294" spans="1:18" s="7" customFormat="1" ht="13.5" customHeight="1">
      <c r="A294" s="164">
        <v>236</v>
      </c>
      <c r="B294" s="62">
        <v>742</v>
      </c>
      <c r="C294" s="115"/>
      <c r="D294" s="57" t="s">
        <v>73</v>
      </c>
      <c r="E294" s="58"/>
      <c r="F294" s="59">
        <v>1</v>
      </c>
      <c r="G294" s="121"/>
      <c r="H294" s="44"/>
      <c r="I294" s="44"/>
      <c r="J294" s="137"/>
    </row>
    <row r="295" spans="1:18" s="7" customFormat="1" ht="13.5" customHeight="1">
      <c r="A295" s="163">
        <v>237</v>
      </c>
      <c r="B295" s="62">
        <v>742</v>
      </c>
      <c r="C295" s="72" t="s">
        <v>184</v>
      </c>
      <c r="D295" s="66" t="s">
        <v>185</v>
      </c>
      <c r="E295" s="67" t="s">
        <v>26</v>
      </c>
      <c r="F295" s="68">
        <v>1</v>
      </c>
      <c r="G295" s="39">
        <v>0</v>
      </c>
      <c r="H295" s="118"/>
      <c r="I295" s="39"/>
      <c r="J295" s="138"/>
    </row>
    <row r="296" spans="1:18" s="7" customFormat="1" ht="13.5" customHeight="1">
      <c r="A296" s="164">
        <v>238</v>
      </c>
      <c r="B296" s="62">
        <v>742</v>
      </c>
      <c r="C296" s="115"/>
      <c r="D296" s="57" t="s">
        <v>73</v>
      </c>
      <c r="E296" s="58"/>
      <c r="F296" s="119">
        <v>1</v>
      </c>
      <c r="G296" s="44"/>
      <c r="H296" s="44"/>
      <c r="I296" s="44"/>
      <c r="J296" s="137"/>
    </row>
    <row r="297" spans="1:18" s="7" customFormat="1" ht="13.5" customHeight="1">
      <c r="A297" s="163">
        <v>239</v>
      </c>
      <c r="B297" s="62">
        <v>742</v>
      </c>
      <c r="C297" s="42" t="s">
        <v>45</v>
      </c>
      <c r="D297" s="42" t="s">
        <v>103</v>
      </c>
      <c r="E297" s="42" t="s">
        <v>46</v>
      </c>
      <c r="F297" s="43">
        <f>F298</f>
        <v>1596</v>
      </c>
      <c r="G297" s="44">
        <v>15.4</v>
      </c>
      <c r="H297" s="44"/>
      <c r="I297" s="44"/>
      <c r="J297" s="137"/>
    </row>
    <row r="298" spans="1:18" s="91" customFormat="1" ht="13.5" customHeight="1">
      <c r="A298" s="164">
        <v>240</v>
      </c>
      <c r="B298" s="62">
        <v>742</v>
      </c>
      <c r="C298" s="86"/>
      <c r="D298" s="165" t="s">
        <v>73</v>
      </c>
      <c r="E298" s="88"/>
      <c r="F298" s="166">
        <f>SUM(F299:F302)</f>
        <v>1596</v>
      </c>
      <c r="G298" s="90"/>
      <c r="H298" s="90"/>
      <c r="I298" s="90"/>
      <c r="J298" s="167"/>
      <c r="R298" s="83" t="s">
        <v>106</v>
      </c>
    </row>
    <row r="299" spans="1:18" s="7" customFormat="1" ht="24.75" customHeight="1">
      <c r="A299" s="163">
        <v>241</v>
      </c>
      <c r="B299" s="62">
        <v>742</v>
      </c>
      <c r="C299" s="57" t="s">
        <v>212</v>
      </c>
      <c r="D299" s="83" t="s">
        <v>215</v>
      </c>
      <c r="E299" s="58"/>
      <c r="F299" s="59">
        <v>661</v>
      </c>
      <c r="G299" s="44"/>
      <c r="H299" s="44"/>
      <c r="I299" s="44"/>
      <c r="J299" s="137"/>
      <c r="O299" s="82">
        <v>0</v>
      </c>
      <c r="P299" s="7" t="s">
        <v>105</v>
      </c>
      <c r="R299" s="85" t="s">
        <v>107</v>
      </c>
    </row>
    <row r="300" spans="1:18" s="7" customFormat="1" ht="22.5" customHeight="1">
      <c r="A300" s="164">
        <v>242</v>
      </c>
      <c r="B300" s="62">
        <v>742</v>
      </c>
      <c r="C300" s="57" t="s">
        <v>216</v>
      </c>
      <c r="D300" s="83" t="s">
        <v>217</v>
      </c>
      <c r="E300" s="58"/>
      <c r="F300" s="59">
        <v>179</v>
      </c>
      <c r="G300" s="44"/>
      <c r="H300" s="44"/>
      <c r="I300" s="44"/>
      <c r="J300" s="137"/>
      <c r="R300" s="57" t="s">
        <v>108</v>
      </c>
    </row>
    <row r="301" spans="1:18" s="7" customFormat="1" ht="13.5" customHeight="1">
      <c r="A301" s="163">
        <v>243</v>
      </c>
      <c r="B301" s="62">
        <v>742</v>
      </c>
      <c r="C301" s="57" t="s">
        <v>218</v>
      </c>
      <c r="D301" s="57" t="s">
        <v>219</v>
      </c>
      <c r="E301" s="58"/>
      <c r="F301" s="59">
        <v>128</v>
      </c>
      <c r="G301" s="44"/>
      <c r="H301" s="44"/>
      <c r="I301" s="44"/>
      <c r="J301" s="137"/>
      <c r="R301" s="57" t="s">
        <v>136</v>
      </c>
    </row>
    <row r="302" spans="1:18" s="7" customFormat="1" ht="13.5" customHeight="1">
      <c r="A302" s="164">
        <v>244</v>
      </c>
      <c r="B302" s="62">
        <v>742</v>
      </c>
      <c r="C302" s="57" t="s">
        <v>220</v>
      </c>
      <c r="D302" s="57" t="s">
        <v>221</v>
      </c>
      <c r="E302" s="58"/>
      <c r="F302" s="59">
        <v>628</v>
      </c>
      <c r="G302" s="44"/>
      <c r="H302" s="44"/>
      <c r="I302" s="44"/>
      <c r="J302" s="137"/>
    </row>
    <row r="303" spans="1:18" s="7" customFormat="1" ht="13.5" customHeight="1">
      <c r="A303" s="163">
        <v>245</v>
      </c>
      <c r="B303" s="62">
        <v>742</v>
      </c>
      <c r="C303" s="42" t="s">
        <v>45</v>
      </c>
      <c r="D303" s="42" t="s">
        <v>222</v>
      </c>
      <c r="E303" s="42" t="s">
        <v>46</v>
      </c>
      <c r="F303" s="43">
        <f>F304</f>
        <v>249</v>
      </c>
      <c r="G303" s="44">
        <v>12.8</v>
      </c>
      <c r="H303" s="44"/>
      <c r="I303" s="44"/>
      <c r="J303" s="137"/>
    </row>
    <row r="304" spans="1:18" s="91" customFormat="1" ht="13.5" customHeight="1">
      <c r="A304" s="164">
        <v>246</v>
      </c>
      <c r="B304" s="62">
        <v>742</v>
      </c>
      <c r="C304" s="86"/>
      <c r="D304" s="165" t="s">
        <v>73</v>
      </c>
      <c r="E304" s="88"/>
      <c r="F304" s="166">
        <f>SUM(F305)</f>
        <v>249</v>
      </c>
      <c r="G304" s="90"/>
      <c r="H304" s="90"/>
      <c r="I304" s="90"/>
      <c r="J304" s="167"/>
      <c r="R304" s="83" t="s">
        <v>106</v>
      </c>
    </row>
    <row r="305" spans="1:18" s="7" customFormat="1" ht="24.75" customHeight="1">
      <c r="A305" s="163">
        <v>247</v>
      </c>
      <c r="B305" s="62">
        <v>742</v>
      </c>
      <c r="C305" s="57"/>
      <c r="D305" s="83" t="s">
        <v>224</v>
      </c>
      <c r="E305" s="58"/>
      <c r="F305" s="59">
        <v>249</v>
      </c>
      <c r="G305" s="44"/>
      <c r="H305" s="44"/>
      <c r="I305" s="44"/>
      <c r="J305" s="137"/>
      <c r="O305" s="82">
        <v>0</v>
      </c>
      <c r="P305" s="7" t="s">
        <v>105</v>
      </c>
      <c r="R305" s="85" t="s">
        <v>107</v>
      </c>
    </row>
    <row r="306" spans="1:18" s="7" customFormat="1" ht="13.5" customHeight="1">
      <c r="A306" s="164">
        <v>248</v>
      </c>
      <c r="B306" s="62">
        <v>742</v>
      </c>
      <c r="C306" s="42" t="s">
        <v>45</v>
      </c>
      <c r="D306" s="42" t="s">
        <v>223</v>
      </c>
      <c r="E306" s="42" t="s">
        <v>46</v>
      </c>
      <c r="F306" s="43">
        <f>F307</f>
        <v>30</v>
      </c>
      <c r="G306" s="44">
        <v>23.2</v>
      </c>
      <c r="H306" s="44"/>
      <c r="I306" s="44"/>
      <c r="J306" s="137"/>
    </row>
    <row r="307" spans="1:18" s="91" customFormat="1" ht="13.5" customHeight="1">
      <c r="A307" s="163">
        <v>249</v>
      </c>
      <c r="B307" s="62">
        <v>742</v>
      </c>
      <c r="C307" s="86"/>
      <c r="D307" s="165" t="s">
        <v>73</v>
      </c>
      <c r="E307" s="88"/>
      <c r="F307" s="166">
        <f>SUM(F308)</f>
        <v>30</v>
      </c>
      <c r="G307" s="90"/>
      <c r="H307" s="90"/>
      <c r="I307" s="90"/>
      <c r="J307" s="167"/>
      <c r="R307" s="83" t="s">
        <v>106</v>
      </c>
    </row>
    <row r="308" spans="1:18" s="7" customFormat="1" ht="24.75" customHeight="1">
      <c r="A308" s="164">
        <v>250</v>
      </c>
      <c r="B308" s="62">
        <v>742</v>
      </c>
      <c r="C308" s="57"/>
      <c r="D308" s="83" t="s">
        <v>225</v>
      </c>
      <c r="E308" s="58"/>
      <c r="F308" s="59">
        <v>30</v>
      </c>
      <c r="G308" s="44"/>
      <c r="H308" s="44"/>
      <c r="I308" s="44"/>
      <c r="J308" s="137"/>
      <c r="O308" s="82">
        <v>0</v>
      </c>
      <c r="P308" s="7" t="s">
        <v>105</v>
      </c>
      <c r="R308" s="85" t="s">
        <v>107</v>
      </c>
    </row>
    <row r="309" spans="1:18" s="7" customFormat="1" ht="13.5" customHeight="1">
      <c r="A309" s="163">
        <v>251</v>
      </c>
      <c r="B309" s="36" t="s">
        <v>24</v>
      </c>
      <c r="C309" s="37" t="s">
        <v>47</v>
      </c>
      <c r="D309" s="37" t="s">
        <v>48</v>
      </c>
      <c r="E309" s="37" t="s">
        <v>46</v>
      </c>
      <c r="F309" s="38">
        <f>F310</f>
        <v>1875</v>
      </c>
      <c r="G309" s="39">
        <v>0</v>
      </c>
      <c r="H309" s="118"/>
      <c r="I309" s="39"/>
      <c r="J309" s="138"/>
    </row>
    <row r="310" spans="1:18" s="7" customFormat="1" ht="13.5" customHeight="1">
      <c r="A310" s="164">
        <v>252</v>
      </c>
      <c r="B310" s="111"/>
      <c r="C310" s="37"/>
      <c r="D310" s="165" t="s">
        <v>226</v>
      </c>
      <c r="E310" s="37"/>
      <c r="F310" s="166">
        <f>SUM(F311:F313)</f>
        <v>1875</v>
      </c>
      <c r="G310" s="39"/>
      <c r="H310" s="118"/>
      <c r="I310" s="39"/>
      <c r="J310" s="138"/>
    </row>
    <row r="311" spans="1:18" s="7" customFormat="1" ht="13.5" customHeight="1">
      <c r="A311" s="163">
        <v>253</v>
      </c>
      <c r="B311" s="111"/>
      <c r="C311" s="37"/>
      <c r="D311" s="83" t="s">
        <v>227</v>
      </c>
      <c r="E311" s="58"/>
      <c r="F311" s="59">
        <f>SUM(F298)</f>
        <v>1596</v>
      </c>
      <c r="G311" s="39"/>
      <c r="H311" s="118"/>
      <c r="I311" s="39"/>
      <c r="J311" s="138"/>
    </row>
    <row r="312" spans="1:18" s="7" customFormat="1" ht="13.5" customHeight="1">
      <c r="A312" s="164">
        <v>254</v>
      </c>
      <c r="B312" s="111"/>
      <c r="C312" s="37"/>
      <c r="D312" s="83" t="s">
        <v>229</v>
      </c>
      <c r="E312" s="58"/>
      <c r="F312" s="59">
        <f>F307</f>
        <v>30</v>
      </c>
      <c r="G312" s="39"/>
      <c r="H312" s="118"/>
      <c r="I312" s="39"/>
      <c r="J312" s="138"/>
    </row>
    <row r="313" spans="1:18" s="7" customFormat="1" ht="13.5" customHeight="1">
      <c r="A313" s="163">
        <v>255</v>
      </c>
      <c r="B313" s="111"/>
      <c r="C313" s="37"/>
      <c r="D313" s="57" t="s">
        <v>228</v>
      </c>
      <c r="E313" s="58"/>
      <c r="F313" s="59">
        <f>F304</f>
        <v>249</v>
      </c>
      <c r="G313" s="39"/>
      <c r="H313" s="118"/>
      <c r="I313" s="39"/>
      <c r="J313" s="138"/>
    </row>
    <row r="314" spans="1:18" ht="30" customHeight="1">
      <c r="A314" s="164">
        <v>256</v>
      </c>
      <c r="B314" s="36" t="s">
        <v>24</v>
      </c>
      <c r="C314" s="37">
        <v>742110003</v>
      </c>
      <c r="D314" s="37" t="s">
        <v>202</v>
      </c>
      <c r="E314" s="37" t="s">
        <v>46</v>
      </c>
      <c r="F314" s="38">
        <f>F311</f>
        <v>1596</v>
      </c>
      <c r="G314" s="39">
        <v>0</v>
      </c>
      <c r="H314" s="39"/>
      <c r="I314" s="39"/>
      <c r="J314" s="138"/>
    </row>
    <row r="315" spans="1:18" ht="12" customHeight="1">
      <c r="A315" s="163">
        <v>257</v>
      </c>
      <c r="B315" s="62" t="s">
        <v>36</v>
      </c>
      <c r="C315" s="42" t="s">
        <v>194</v>
      </c>
      <c r="D315" s="42" t="s">
        <v>195</v>
      </c>
      <c r="E315" s="42" t="s">
        <v>46</v>
      </c>
      <c r="F315" s="43">
        <f>F316</f>
        <v>402</v>
      </c>
      <c r="G315" s="44">
        <v>11.9</v>
      </c>
      <c r="H315" s="44"/>
      <c r="I315" s="44"/>
      <c r="J315" s="137"/>
    </row>
    <row r="316" spans="1:18" ht="12" customHeight="1">
      <c r="A316" s="164">
        <v>258</v>
      </c>
      <c r="B316" s="62">
        <v>742</v>
      </c>
      <c r="C316" s="86"/>
      <c r="D316" s="165" t="s">
        <v>73</v>
      </c>
      <c r="E316" s="88"/>
      <c r="F316" s="166">
        <f>SUM(F317:F320)</f>
        <v>402</v>
      </c>
      <c r="G316" s="90"/>
      <c r="H316" s="90"/>
      <c r="I316" s="90"/>
      <c r="J316" s="167"/>
    </row>
    <row r="317" spans="1:18" ht="12" customHeight="1">
      <c r="A317" s="163">
        <v>259</v>
      </c>
      <c r="B317" s="62">
        <v>742</v>
      </c>
      <c r="C317" s="57" t="s">
        <v>230</v>
      </c>
      <c r="D317" s="83">
        <v>162</v>
      </c>
      <c r="E317" s="42" t="s">
        <v>46</v>
      </c>
      <c r="F317" s="59">
        <v>162</v>
      </c>
      <c r="G317" s="44"/>
      <c r="H317" s="44"/>
      <c r="I317" s="44"/>
      <c r="J317" s="137"/>
    </row>
    <row r="318" spans="1:18" ht="21" customHeight="1">
      <c r="A318" s="164">
        <v>260</v>
      </c>
      <c r="B318" s="62">
        <v>742</v>
      </c>
      <c r="C318" s="57" t="s">
        <v>216</v>
      </c>
      <c r="D318" s="83">
        <v>90</v>
      </c>
      <c r="E318" s="42" t="s">
        <v>46</v>
      </c>
      <c r="F318" s="59">
        <v>48</v>
      </c>
      <c r="G318" s="44"/>
      <c r="H318" s="44"/>
      <c r="I318" s="44"/>
      <c r="J318" s="137"/>
    </row>
    <row r="319" spans="1:18" ht="12" customHeight="1">
      <c r="A319" s="163">
        <v>261</v>
      </c>
      <c r="B319" s="62">
        <v>742</v>
      </c>
      <c r="C319" s="57" t="s">
        <v>218</v>
      </c>
      <c r="D319" s="83">
        <v>52</v>
      </c>
      <c r="E319" s="42" t="s">
        <v>46</v>
      </c>
      <c r="F319" s="59">
        <v>52</v>
      </c>
      <c r="G319" s="44"/>
      <c r="H319" s="44"/>
      <c r="I319" s="44"/>
      <c r="J319" s="137"/>
    </row>
    <row r="320" spans="1:18" ht="12" customHeight="1">
      <c r="A320" s="164">
        <v>262</v>
      </c>
      <c r="B320" s="62">
        <v>742</v>
      </c>
      <c r="C320" s="57" t="s">
        <v>220</v>
      </c>
      <c r="D320" s="83" t="s">
        <v>231</v>
      </c>
      <c r="E320" s="42" t="s">
        <v>46</v>
      </c>
      <c r="F320" s="59">
        <v>140</v>
      </c>
      <c r="G320" s="44"/>
      <c r="H320" s="44"/>
      <c r="I320" s="44"/>
      <c r="J320" s="137"/>
    </row>
    <row r="321" spans="1:10" s="7" customFormat="1" ht="13.5" customHeight="1">
      <c r="A321" s="163">
        <v>263</v>
      </c>
      <c r="B321" s="62" t="s">
        <v>36</v>
      </c>
      <c r="C321" s="42" t="s">
        <v>189</v>
      </c>
      <c r="D321" s="42" t="s">
        <v>233</v>
      </c>
      <c r="E321" s="42" t="s">
        <v>46</v>
      </c>
      <c r="F321" s="43">
        <v>30</v>
      </c>
      <c r="G321" s="44">
        <v>59.2</v>
      </c>
      <c r="H321" s="44"/>
      <c r="I321" s="44"/>
      <c r="J321" s="137"/>
    </row>
    <row r="322" spans="1:10" s="91" customFormat="1" ht="13.5" customHeight="1">
      <c r="A322" s="164">
        <v>264</v>
      </c>
      <c r="B322" s="62">
        <v>742</v>
      </c>
      <c r="C322" s="86"/>
      <c r="D322" s="165" t="s">
        <v>73</v>
      </c>
      <c r="E322" s="88"/>
      <c r="F322" s="166">
        <v>30</v>
      </c>
      <c r="G322" s="90"/>
      <c r="H322" s="90"/>
      <c r="I322" s="90"/>
      <c r="J322" s="167"/>
    </row>
    <row r="323" spans="1:10" ht="35.25" customHeight="1">
      <c r="A323" s="163">
        <v>265</v>
      </c>
      <c r="B323" s="36" t="s">
        <v>24</v>
      </c>
      <c r="C323" s="37">
        <v>742110005</v>
      </c>
      <c r="D323" s="37" t="s">
        <v>234</v>
      </c>
      <c r="E323" s="115" t="s">
        <v>46</v>
      </c>
      <c r="F323" s="38">
        <f>F320</f>
        <v>140</v>
      </c>
      <c r="G323" s="39">
        <v>0</v>
      </c>
      <c r="H323" s="39"/>
      <c r="I323" s="39"/>
      <c r="J323" s="138"/>
    </row>
    <row r="324" spans="1:10" ht="35.25" customHeight="1">
      <c r="A324" s="164">
        <v>266</v>
      </c>
      <c r="B324" s="111" t="s">
        <v>36</v>
      </c>
      <c r="C324" s="42" t="s">
        <v>235</v>
      </c>
      <c r="D324" s="42" t="s">
        <v>236</v>
      </c>
      <c r="E324" s="42" t="s">
        <v>39</v>
      </c>
      <c r="F324" s="43">
        <v>13</v>
      </c>
      <c r="G324" s="44">
        <v>5209</v>
      </c>
      <c r="H324" s="44"/>
      <c r="I324" s="44"/>
      <c r="J324" s="137"/>
    </row>
    <row r="325" spans="1:10" s="91" customFormat="1" ht="13.5" customHeight="1">
      <c r="A325" s="163">
        <v>267</v>
      </c>
      <c r="B325" s="62">
        <v>742</v>
      </c>
      <c r="C325" s="86"/>
      <c r="D325" s="165" t="s">
        <v>73</v>
      </c>
      <c r="E325" s="88"/>
      <c r="F325" s="166">
        <v>13</v>
      </c>
      <c r="G325" s="90"/>
      <c r="H325" s="90"/>
      <c r="I325" s="90"/>
      <c r="J325" s="167"/>
    </row>
    <row r="326" spans="1:10" s="91" customFormat="1" ht="13.5" customHeight="1">
      <c r="A326" s="164">
        <v>268</v>
      </c>
      <c r="B326" s="62"/>
      <c r="C326" s="37">
        <v>742230004</v>
      </c>
      <c r="D326" s="112" t="s">
        <v>238</v>
      </c>
      <c r="E326" s="70" t="s">
        <v>39</v>
      </c>
      <c r="F326" s="126">
        <v>13</v>
      </c>
      <c r="G326" s="76">
        <v>0</v>
      </c>
      <c r="H326" s="76"/>
      <c r="I326" s="76"/>
      <c r="J326" s="168"/>
    </row>
    <row r="327" spans="1:10" ht="35.25" customHeight="1">
      <c r="A327" s="163">
        <v>269</v>
      </c>
      <c r="B327" s="111" t="s">
        <v>36</v>
      </c>
      <c r="C327" s="115" t="s">
        <v>242</v>
      </c>
      <c r="D327" s="69" t="s">
        <v>237</v>
      </c>
      <c r="E327" s="69" t="s">
        <v>39</v>
      </c>
      <c r="F327" s="61">
        <v>7</v>
      </c>
      <c r="G327" s="60">
        <v>5238</v>
      </c>
      <c r="H327" s="60"/>
      <c r="I327" s="60"/>
      <c r="J327" s="169"/>
    </row>
    <row r="328" spans="1:10" s="91" customFormat="1" ht="13.5" customHeight="1">
      <c r="A328" s="164">
        <v>270</v>
      </c>
      <c r="B328" s="62">
        <v>742</v>
      </c>
      <c r="C328" s="86"/>
      <c r="D328" s="165" t="s">
        <v>73</v>
      </c>
      <c r="E328" s="127"/>
      <c r="F328" s="166">
        <v>7</v>
      </c>
      <c r="G328" s="128"/>
      <c r="H328" s="128"/>
      <c r="I328" s="128"/>
      <c r="J328" s="170"/>
    </row>
    <row r="329" spans="1:10" s="91" customFormat="1" ht="13.5" customHeight="1">
      <c r="A329" s="163">
        <v>271</v>
      </c>
      <c r="B329" s="62"/>
      <c r="C329" s="37">
        <v>742230003</v>
      </c>
      <c r="D329" s="37" t="s">
        <v>239</v>
      </c>
      <c r="E329" s="115" t="s">
        <v>39</v>
      </c>
      <c r="F329" s="38">
        <v>7</v>
      </c>
      <c r="G329" s="39">
        <v>0</v>
      </c>
      <c r="H329" s="39"/>
      <c r="I329" s="39"/>
      <c r="J329" s="138"/>
    </row>
    <row r="330" spans="1:10" ht="35.25" customHeight="1">
      <c r="A330" s="164">
        <v>272</v>
      </c>
      <c r="B330" s="111" t="s">
        <v>36</v>
      </c>
      <c r="C330" s="42" t="s">
        <v>243</v>
      </c>
      <c r="D330" s="42" t="s">
        <v>241</v>
      </c>
      <c r="E330" s="42" t="s">
        <v>39</v>
      </c>
      <c r="F330" s="43">
        <v>5</v>
      </c>
      <c r="G330" s="44">
        <v>42</v>
      </c>
      <c r="H330" s="44"/>
      <c r="I330" s="44"/>
      <c r="J330" s="137"/>
    </row>
    <row r="331" spans="1:10" s="91" customFormat="1" ht="13.5" customHeight="1">
      <c r="A331" s="163">
        <v>273</v>
      </c>
      <c r="B331" s="62"/>
      <c r="C331" s="37">
        <v>742230009</v>
      </c>
      <c r="D331" s="37" t="s">
        <v>240</v>
      </c>
      <c r="E331" s="115" t="s">
        <v>39</v>
      </c>
      <c r="F331" s="38">
        <v>5</v>
      </c>
      <c r="G331" s="39">
        <v>0</v>
      </c>
      <c r="H331" s="39"/>
      <c r="I331" s="39"/>
      <c r="J331" s="138"/>
    </row>
    <row r="332" spans="1:10" ht="48.75" customHeight="1">
      <c r="A332" s="164">
        <v>274</v>
      </c>
      <c r="B332" s="111" t="s">
        <v>36</v>
      </c>
      <c r="C332" s="42" t="s">
        <v>244</v>
      </c>
      <c r="D332" s="42" t="s">
        <v>245</v>
      </c>
      <c r="E332" s="42" t="s">
        <v>39</v>
      </c>
      <c r="F332" s="43">
        <v>1</v>
      </c>
      <c r="G332" s="44">
        <v>10301</v>
      </c>
      <c r="H332" s="44"/>
      <c r="I332" s="44"/>
      <c r="J332" s="137"/>
    </row>
    <row r="333" spans="1:10" ht="48.75" customHeight="1">
      <c r="A333" s="163">
        <v>275</v>
      </c>
      <c r="B333" s="111" t="s">
        <v>36</v>
      </c>
      <c r="C333" s="42" t="s">
        <v>247</v>
      </c>
      <c r="D333" s="42" t="s">
        <v>246</v>
      </c>
      <c r="E333" s="42" t="s">
        <v>39</v>
      </c>
      <c r="F333" s="43">
        <v>1</v>
      </c>
      <c r="G333" s="44">
        <v>4565</v>
      </c>
      <c r="H333" s="44"/>
      <c r="I333" s="44"/>
      <c r="J333" s="137"/>
    </row>
    <row r="334" spans="1:10" ht="35.25" customHeight="1">
      <c r="A334" s="164">
        <v>276</v>
      </c>
      <c r="B334" s="111" t="s">
        <v>36</v>
      </c>
      <c r="C334" s="42" t="s">
        <v>256</v>
      </c>
      <c r="D334" s="42" t="s">
        <v>248</v>
      </c>
      <c r="E334" s="42" t="s">
        <v>39</v>
      </c>
      <c r="F334" s="43">
        <v>1</v>
      </c>
      <c r="G334" s="44">
        <v>5803</v>
      </c>
      <c r="H334" s="44"/>
      <c r="I334" s="44"/>
      <c r="J334" s="137"/>
    </row>
    <row r="335" spans="1:10" ht="35.25" customHeight="1">
      <c r="A335" s="163">
        <v>277</v>
      </c>
      <c r="B335" s="111" t="s">
        <v>36</v>
      </c>
      <c r="C335" s="42" t="s">
        <v>257</v>
      </c>
      <c r="D335" s="42" t="s">
        <v>249</v>
      </c>
      <c r="E335" s="42" t="s">
        <v>39</v>
      </c>
      <c r="F335" s="43">
        <v>1</v>
      </c>
      <c r="G335" s="44">
        <v>2800</v>
      </c>
      <c r="H335" s="44"/>
      <c r="I335" s="44"/>
      <c r="J335" s="137"/>
    </row>
    <row r="336" spans="1:10" s="91" customFormat="1" ht="27.75" customHeight="1">
      <c r="A336" s="164">
        <v>278</v>
      </c>
      <c r="B336" s="62"/>
      <c r="C336" s="37">
        <v>742230001</v>
      </c>
      <c r="D336" s="37" t="s">
        <v>250</v>
      </c>
      <c r="E336" s="115" t="s">
        <v>39</v>
      </c>
      <c r="F336" s="38">
        <v>2</v>
      </c>
      <c r="G336" s="39">
        <v>0</v>
      </c>
      <c r="H336" s="39"/>
      <c r="I336" s="39"/>
      <c r="J336" s="138"/>
    </row>
    <row r="337" spans="1:10" s="91" customFormat="1" ht="27.75" customHeight="1">
      <c r="A337" s="163">
        <v>279</v>
      </c>
      <c r="B337" s="62"/>
      <c r="C337" s="37">
        <v>742230102</v>
      </c>
      <c r="D337" s="37" t="s">
        <v>251</v>
      </c>
      <c r="E337" s="115" t="s">
        <v>39</v>
      </c>
      <c r="F337" s="38">
        <v>1</v>
      </c>
      <c r="G337" s="39">
        <v>0</v>
      </c>
      <c r="H337" s="39"/>
      <c r="I337" s="39"/>
      <c r="J337" s="138"/>
    </row>
    <row r="338" spans="1:10" s="91" customFormat="1" ht="27.75" customHeight="1">
      <c r="A338" s="164">
        <v>280</v>
      </c>
      <c r="B338" s="62"/>
      <c r="C338" s="37">
        <v>742230101</v>
      </c>
      <c r="D338" s="37" t="s">
        <v>252</v>
      </c>
      <c r="E338" s="115" t="s">
        <v>39</v>
      </c>
      <c r="F338" s="38">
        <v>20</v>
      </c>
      <c r="G338" s="39">
        <v>0</v>
      </c>
      <c r="H338" s="39"/>
      <c r="I338" s="39"/>
      <c r="J338" s="138"/>
    </row>
    <row r="339" spans="1:10" s="91" customFormat="1" ht="27.75" customHeight="1">
      <c r="A339" s="163">
        <v>281</v>
      </c>
      <c r="B339" s="62"/>
      <c r="C339" s="37">
        <v>742230102</v>
      </c>
      <c r="D339" s="37" t="s">
        <v>253</v>
      </c>
      <c r="E339" s="115" t="s">
        <v>39</v>
      </c>
      <c r="F339" s="38">
        <v>20</v>
      </c>
      <c r="G339" s="39">
        <v>0</v>
      </c>
      <c r="H339" s="39"/>
      <c r="I339" s="39"/>
      <c r="J339" s="138"/>
    </row>
    <row r="340" spans="1:10" ht="69.75" customHeight="1">
      <c r="A340" s="164">
        <v>282</v>
      </c>
      <c r="B340" s="111" t="s">
        <v>36</v>
      </c>
      <c r="C340" s="42" t="s">
        <v>255</v>
      </c>
      <c r="D340" s="42" t="s">
        <v>254</v>
      </c>
      <c r="E340" s="42" t="s">
        <v>39</v>
      </c>
      <c r="F340" s="43">
        <v>5</v>
      </c>
      <c r="G340" s="44">
        <v>22930</v>
      </c>
      <c r="H340" s="44"/>
      <c r="I340" s="44"/>
      <c r="J340" s="137"/>
    </row>
    <row r="341" spans="1:10" s="91" customFormat="1" ht="13.5" customHeight="1">
      <c r="A341" s="163">
        <v>283</v>
      </c>
      <c r="B341" s="62">
        <v>742</v>
      </c>
      <c r="C341" s="86"/>
      <c r="D341" s="165" t="s">
        <v>73</v>
      </c>
      <c r="E341" s="127"/>
      <c r="F341" s="166">
        <v>5</v>
      </c>
      <c r="G341" s="128"/>
      <c r="H341" s="128"/>
      <c r="I341" s="128"/>
      <c r="J341" s="170"/>
    </row>
    <row r="342" spans="1:10" s="91" customFormat="1" ht="27.75" customHeight="1">
      <c r="A342" s="164">
        <v>284</v>
      </c>
      <c r="B342" s="62"/>
      <c r="C342" s="37">
        <v>742320011</v>
      </c>
      <c r="D342" s="37" t="s">
        <v>258</v>
      </c>
      <c r="E342" s="115" t="s">
        <v>39</v>
      </c>
      <c r="F342" s="38">
        <v>5</v>
      </c>
      <c r="G342" s="39">
        <v>0</v>
      </c>
      <c r="H342" s="39"/>
      <c r="I342" s="39"/>
      <c r="J342" s="138"/>
    </row>
    <row r="343" spans="1:10" ht="69.75" customHeight="1">
      <c r="A343" s="163">
        <v>285</v>
      </c>
      <c r="B343" s="111" t="s">
        <v>36</v>
      </c>
      <c r="C343" s="42" t="s">
        <v>255</v>
      </c>
      <c r="D343" s="42" t="s">
        <v>263</v>
      </c>
      <c r="E343" s="42" t="s">
        <v>39</v>
      </c>
      <c r="F343" s="43">
        <v>2</v>
      </c>
      <c r="G343" s="44">
        <v>29300</v>
      </c>
      <c r="H343" s="44"/>
      <c r="I343" s="44"/>
      <c r="J343" s="137"/>
    </row>
    <row r="344" spans="1:10" s="91" customFormat="1" ht="13.5" customHeight="1">
      <c r="A344" s="164">
        <v>286</v>
      </c>
      <c r="B344" s="62">
        <v>742</v>
      </c>
      <c r="C344" s="86"/>
      <c r="D344" s="165" t="s">
        <v>73</v>
      </c>
      <c r="E344" s="127"/>
      <c r="F344" s="166">
        <v>2</v>
      </c>
      <c r="G344" s="128"/>
      <c r="H344" s="128"/>
      <c r="I344" s="128"/>
      <c r="J344" s="170"/>
    </row>
    <row r="345" spans="1:10" ht="45" customHeight="1">
      <c r="A345" s="163">
        <v>287</v>
      </c>
      <c r="B345" s="111" t="s">
        <v>36</v>
      </c>
      <c r="C345" s="42" t="s">
        <v>259</v>
      </c>
      <c r="D345" s="42" t="s">
        <v>264</v>
      </c>
      <c r="E345" s="42" t="s">
        <v>39</v>
      </c>
      <c r="F345" s="43">
        <v>1</v>
      </c>
      <c r="G345" s="44">
        <v>23685</v>
      </c>
      <c r="H345" s="44"/>
      <c r="I345" s="44"/>
      <c r="J345" s="137"/>
    </row>
    <row r="346" spans="1:10" s="91" customFormat="1" ht="13.5" customHeight="1">
      <c r="A346" s="164">
        <v>288</v>
      </c>
      <c r="B346" s="62">
        <v>742</v>
      </c>
      <c r="C346" s="86"/>
      <c r="D346" s="165" t="s">
        <v>73</v>
      </c>
      <c r="E346" s="127"/>
      <c r="F346" s="166">
        <v>1</v>
      </c>
      <c r="G346" s="128"/>
      <c r="H346" s="128"/>
      <c r="I346" s="128"/>
      <c r="J346" s="170"/>
    </row>
    <row r="347" spans="1:10" ht="45" customHeight="1">
      <c r="A347" s="163">
        <v>289</v>
      </c>
      <c r="B347" s="111" t="s">
        <v>36</v>
      </c>
      <c r="C347" s="42" t="s">
        <v>260</v>
      </c>
      <c r="D347" s="42" t="s">
        <v>262</v>
      </c>
      <c r="E347" s="42" t="s">
        <v>39</v>
      </c>
      <c r="F347" s="43">
        <v>1</v>
      </c>
      <c r="G347" s="44">
        <v>26685</v>
      </c>
      <c r="H347" s="44"/>
      <c r="I347" s="44"/>
      <c r="J347" s="137"/>
    </row>
    <row r="348" spans="1:10" s="91" customFormat="1" ht="13.5" customHeight="1">
      <c r="A348" s="164">
        <v>290</v>
      </c>
      <c r="B348" s="62">
        <v>742</v>
      </c>
      <c r="C348" s="86"/>
      <c r="D348" s="165" t="s">
        <v>73</v>
      </c>
      <c r="E348" s="127"/>
      <c r="F348" s="166">
        <v>1</v>
      </c>
      <c r="G348" s="128"/>
      <c r="H348" s="128"/>
      <c r="I348" s="128"/>
      <c r="J348" s="170"/>
    </row>
    <row r="349" spans="1:10" ht="45" customHeight="1">
      <c r="A349" s="163">
        <v>291</v>
      </c>
      <c r="B349" s="111" t="s">
        <v>36</v>
      </c>
      <c r="C349" s="42" t="s">
        <v>261</v>
      </c>
      <c r="D349" s="42" t="s">
        <v>265</v>
      </c>
      <c r="E349" s="42" t="s">
        <v>39</v>
      </c>
      <c r="F349" s="43">
        <v>2</v>
      </c>
      <c r="G349" s="44">
        <v>20280</v>
      </c>
      <c r="H349" s="44"/>
      <c r="I349" s="44"/>
      <c r="J349" s="137"/>
    </row>
    <row r="350" spans="1:10" s="91" customFormat="1" ht="13.5" customHeight="1">
      <c r="A350" s="164">
        <v>292</v>
      </c>
      <c r="B350" s="62">
        <v>742</v>
      </c>
      <c r="C350" s="86"/>
      <c r="D350" s="165" t="s">
        <v>73</v>
      </c>
      <c r="E350" s="131"/>
      <c r="F350" s="166">
        <v>2</v>
      </c>
      <c r="G350" s="132"/>
      <c r="H350" s="132"/>
      <c r="I350" s="132"/>
      <c r="J350" s="171"/>
    </row>
    <row r="351" spans="1:10" ht="45" customHeight="1">
      <c r="A351" s="163">
        <v>293</v>
      </c>
      <c r="B351" s="111" t="s">
        <v>36</v>
      </c>
      <c r="C351" s="115" t="s">
        <v>267</v>
      </c>
      <c r="D351" s="69" t="s">
        <v>268</v>
      </c>
      <c r="E351" s="69" t="s">
        <v>39</v>
      </c>
      <c r="F351" s="61">
        <v>5</v>
      </c>
      <c r="G351" s="60">
        <v>9334</v>
      </c>
      <c r="H351" s="60"/>
      <c r="I351" s="60"/>
      <c r="J351" s="169"/>
    </row>
    <row r="352" spans="1:10" s="91" customFormat="1" ht="13.5" customHeight="1">
      <c r="A352" s="164">
        <v>294</v>
      </c>
      <c r="B352" s="62">
        <v>742</v>
      </c>
      <c r="C352" s="129"/>
      <c r="D352" s="130" t="s">
        <v>266</v>
      </c>
      <c r="E352" s="88"/>
      <c r="F352" s="133">
        <v>5</v>
      </c>
      <c r="G352" s="134"/>
      <c r="H352" s="134"/>
      <c r="I352" s="134"/>
      <c r="J352" s="172"/>
    </row>
    <row r="353" spans="1:10" s="91" customFormat="1" ht="27.75" customHeight="1">
      <c r="A353" s="163">
        <v>295</v>
      </c>
      <c r="B353" s="62"/>
      <c r="C353" s="37">
        <v>742310002</v>
      </c>
      <c r="D353" s="37" t="s">
        <v>271</v>
      </c>
      <c r="E353" s="115" t="s">
        <v>39</v>
      </c>
      <c r="F353" s="38">
        <v>11</v>
      </c>
      <c r="G353" s="39">
        <v>0</v>
      </c>
      <c r="H353" s="39"/>
      <c r="I353" s="39"/>
      <c r="J353" s="138"/>
    </row>
    <row r="354" spans="1:10" s="91" customFormat="1" ht="13.5" customHeight="1">
      <c r="A354" s="164">
        <v>296</v>
      </c>
      <c r="B354" s="62">
        <v>742</v>
      </c>
      <c r="C354" s="129"/>
      <c r="D354" s="130" t="s">
        <v>272</v>
      </c>
      <c r="E354" s="88"/>
      <c r="F354" s="133">
        <v>11</v>
      </c>
      <c r="G354" s="134"/>
      <c r="H354" s="134"/>
      <c r="I354" s="134"/>
      <c r="J354" s="172"/>
    </row>
    <row r="355" spans="1:10" ht="45" customHeight="1">
      <c r="A355" s="163">
        <v>297</v>
      </c>
      <c r="B355" s="111" t="s">
        <v>36</v>
      </c>
      <c r="C355" s="115" t="s">
        <v>274</v>
      </c>
      <c r="D355" s="69" t="s">
        <v>270</v>
      </c>
      <c r="E355" s="69" t="s">
        <v>39</v>
      </c>
      <c r="F355" s="61">
        <v>14</v>
      </c>
      <c r="G355" s="60">
        <v>2923</v>
      </c>
      <c r="H355" s="60"/>
      <c r="I355" s="60"/>
      <c r="J355" s="169"/>
    </row>
    <row r="356" spans="1:10" s="91" customFormat="1" ht="13.5" customHeight="1">
      <c r="A356" s="164">
        <v>298</v>
      </c>
      <c r="B356" s="62">
        <v>742</v>
      </c>
      <c r="C356" s="129"/>
      <c r="D356" s="130" t="s">
        <v>269</v>
      </c>
      <c r="E356" s="88"/>
      <c r="F356" s="133">
        <v>14</v>
      </c>
      <c r="G356" s="134"/>
      <c r="H356" s="134"/>
      <c r="I356" s="134"/>
      <c r="J356" s="172"/>
    </row>
    <row r="357" spans="1:10" s="91" customFormat="1" ht="27.75" customHeight="1">
      <c r="A357" s="163">
        <v>299</v>
      </c>
      <c r="B357" s="62"/>
      <c r="C357" s="37">
        <v>742310006</v>
      </c>
      <c r="D357" s="37" t="s">
        <v>273</v>
      </c>
      <c r="E357" s="115" t="s">
        <v>39</v>
      </c>
      <c r="F357" s="38">
        <v>14</v>
      </c>
      <c r="G357" s="39">
        <v>0</v>
      </c>
      <c r="H357" s="39"/>
      <c r="I357" s="39"/>
      <c r="J357" s="138"/>
    </row>
    <row r="358" spans="1:10" ht="45" customHeight="1">
      <c r="A358" s="164">
        <v>300</v>
      </c>
      <c r="B358" s="111" t="s">
        <v>36</v>
      </c>
      <c r="C358" s="115" t="s">
        <v>276</v>
      </c>
      <c r="D358" s="69" t="s">
        <v>275</v>
      </c>
      <c r="E358" s="69" t="s">
        <v>39</v>
      </c>
      <c r="F358" s="61">
        <v>14</v>
      </c>
      <c r="G358" s="60">
        <v>360</v>
      </c>
      <c r="H358" s="60"/>
      <c r="I358" s="60"/>
      <c r="J358" s="169"/>
    </row>
    <row r="359" spans="1:10" s="91" customFormat="1" ht="13.5" customHeight="1">
      <c r="A359" s="163">
        <v>301</v>
      </c>
      <c r="B359" s="62">
        <v>742</v>
      </c>
      <c r="C359" s="129"/>
      <c r="D359" s="130" t="s">
        <v>269</v>
      </c>
      <c r="E359" s="88"/>
      <c r="F359" s="133">
        <v>14</v>
      </c>
      <c r="G359" s="134"/>
      <c r="H359" s="134"/>
      <c r="I359" s="134"/>
      <c r="J359" s="172"/>
    </row>
    <row r="360" spans="1:10" s="91" customFormat="1" ht="27.75" customHeight="1">
      <c r="A360" s="164">
        <v>302</v>
      </c>
      <c r="B360" s="62"/>
      <c r="C360" s="37">
        <v>742320031</v>
      </c>
      <c r="D360" s="37" t="s">
        <v>277</v>
      </c>
      <c r="E360" s="115" t="s">
        <v>39</v>
      </c>
      <c r="F360" s="38">
        <v>14</v>
      </c>
      <c r="G360" s="39">
        <v>0</v>
      </c>
      <c r="H360" s="39"/>
      <c r="I360" s="39"/>
      <c r="J360" s="138"/>
    </row>
    <row r="361" spans="1:10" s="91" customFormat="1" ht="13.5" customHeight="1">
      <c r="A361" s="163">
        <v>303</v>
      </c>
      <c r="B361" s="40"/>
      <c r="C361" s="115">
        <v>37414135</v>
      </c>
      <c r="D361" s="135" t="s">
        <v>278</v>
      </c>
      <c r="E361" s="40" t="s">
        <v>39</v>
      </c>
      <c r="F361" s="61">
        <v>14</v>
      </c>
      <c r="G361" s="60">
        <v>460</v>
      </c>
      <c r="H361" s="60"/>
      <c r="I361" s="60"/>
      <c r="J361" s="169"/>
    </row>
    <row r="362" spans="1:10" s="91" customFormat="1" ht="13.5" customHeight="1">
      <c r="A362" s="164">
        <v>304</v>
      </c>
      <c r="B362" s="62">
        <v>742</v>
      </c>
      <c r="C362" s="129"/>
      <c r="D362" s="130" t="s">
        <v>269</v>
      </c>
      <c r="E362" s="88"/>
      <c r="F362" s="133">
        <v>14</v>
      </c>
      <c r="G362" s="134"/>
      <c r="H362" s="134"/>
      <c r="I362" s="134"/>
      <c r="J362" s="172"/>
    </row>
    <row r="363" spans="1:10" s="91" customFormat="1" ht="27.75" customHeight="1">
      <c r="A363" s="163">
        <v>305</v>
      </c>
      <c r="B363" s="62"/>
      <c r="C363" s="37">
        <v>742320031</v>
      </c>
      <c r="D363" s="37" t="s">
        <v>279</v>
      </c>
      <c r="E363" s="115" t="s">
        <v>39</v>
      </c>
      <c r="F363" s="38">
        <v>14</v>
      </c>
      <c r="G363" s="39">
        <v>0</v>
      </c>
      <c r="H363" s="39"/>
      <c r="I363" s="39"/>
      <c r="J363" s="138"/>
    </row>
    <row r="364" spans="1:10" s="91" customFormat="1" ht="63" customHeight="1">
      <c r="A364" s="164">
        <v>306</v>
      </c>
      <c r="B364" s="42">
        <v>741</v>
      </c>
      <c r="C364" s="42">
        <v>34535435</v>
      </c>
      <c r="D364" s="42" t="s">
        <v>280</v>
      </c>
      <c r="E364" s="42" t="s">
        <v>26</v>
      </c>
      <c r="F364" s="109">
        <v>14</v>
      </c>
      <c r="G364" s="44"/>
      <c r="H364" s="44"/>
      <c r="I364" s="44"/>
      <c r="J364" s="137"/>
    </row>
    <row r="365" spans="1:10" s="91" customFormat="1" ht="13.5" customHeight="1">
      <c r="A365" s="163">
        <v>307</v>
      </c>
      <c r="B365" s="62">
        <v>742</v>
      </c>
      <c r="C365" s="129"/>
      <c r="D365" s="130" t="s">
        <v>269</v>
      </c>
      <c r="E365" s="88"/>
      <c r="F365" s="133">
        <v>14</v>
      </c>
      <c r="G365" s="134"/>
      <c r="H365" s="134"/>
      <c r="I365" s="134"/>
      <c r="J365" s="172"/>
    </row>
    <row r="366" spans="1:10" s="7" customFormat="1" ht="24" customHeight="1">
      <c r="A366" s="164">
        <v>308</v>
      </c>
      <c r="B366" s="37" t="s">
        <v>95</v>
      </c>
      <c r="C366" s="37" t="s">
        <v>281</v>
      </c>
      <c r="D366" s="37" t="s">
        <v>282</v>
      </c>
      <c r="E366" s="37" t="s">
        <v>26</v>
      </c>
      <c r="F366" s="110">
        <v>14</v>
      </c>
      <c r="G366" s="39"/>
      <c r="H366" s="39"/>
      <c r="I366" s="39"/>
      <c r="J366" s="138"/>
    </row>
    <row r="367" spans="1:10" s="7" customFormat="1" ht="13.5" customHeight="1">
      <c r="A367" s="163">
        <v>309</v>
      </c>
      <c r="B367" s="62">
        <v>742</v>
      </c>
      <c r="C367" s="77" t="s">
        <v>93</v>
      </c>
      <c r="D367" s="69" t="s">
        <v>283</v>
      </c>
      <c r="E367" s="69" t="s">
        <v>26</v>
      </c>
      <c r="F367" s="78">
        <v>33</v>
      </c>
      <c r="G367" s="60">
        <v>35</v>
      </c>
      <c r="H367" s="60"/>
      <c r="I367" s="60"/>
      <c r="J367" s="169"/>
    </row>
    <row r="368" spans="1:10" s="91" customFormat="1" ht="13.5" customHeight="1">
      <c r="A368" s="164">
        <v>310</v>
      </c>
      <c r="B368" s="62">
        <v>742</v>
      </c>
      <c r="C368" s="129"/>
      <c r="D368" s="130" t="s">
        <v>284</v>
      </c>
      <c r="E368" s="88"/>
      <c r="F368" s="133">
        <v>33</v>
      </c>
      <c r="G368" s="134"/>
      <c r="H368" s="134"/>
      <c r="I368" s="134"/>
      <c r="J368" s="172"/>
    </row>
    <row r="369" spans="1:16" s="7" customFormat="1" ht="13.5" customHeight="1">
      <c r="A369" s="163">
        <v>311</v>
      </c>
      <c r="B369" s="79" t="s">
        <v>95</v>
      </c>
      <c r="C369" s="79" t="s">
        <v>96</v>
      </c>
      <c r="D369" s="79" t="s">
        <v>97</v>
      </c>
      <c r="E369" s="79" t="s">
        <v>26</v>
      </c>
      <c r="F369" s="80">
        <v>33</v>
      </c>
      <c r="G369" s="81"/>
      <c r="H369" s="81"/>
      <c r="I369" s="81"/>
      <c r="J369" s="108"/>
    </row>
    <row r="370" spans="1:16" s="7" customFormat="1" ht="13.5" customHeight="1">
      <c r="A370" s="164">
        <v>312</v>
      </c>
      <c r="B370" s="79">
        <v>742</v>
      </c>
      <c r="C370" s="79">
        <v>742360421</v>
      </c>
      <c r="D370" s="79" t="s">
        <v>285</v>
      </c>
      <c r="E370" s="79" t="s">
        <v>26</v>
      </c>
      <c r="F370" s="80">
        <v>1</v>
      </c>
      <c r="G370" s="81"/>
      <c r="H370" s="81"/>
      <c r="I370" s="81"/>
      <c r="J370" s="108"/>
    </row>
    <row r="371" spans="1:16" s="7" customFormat="1" ht="13.5" customHeight="1">
      <c r="A371" s="163">
        <v>313</v>
      </c>
      <c r="B371" s="62" t="s">
        <v>36</v>
      </c>
      <c r="C371" s="37" t="s">
        <v>125</v>
      </c>
      <c r="D371" s="37" t="s">
        <v>126</v>
      </c>
      <c r="E371" s="37" t="s">
        <v>26</v>
      </c>
      <c r="F371" s="38">
        <v>50</v>
      </c>
      <c r="G371" s="39">
        <v>31.3</v>
      </c>
      <c r="H371" s="118"/>
      <c r="I371" s="39"/>
      <c r="J371" s="138"/>
    </row>
    <row r="372" spans="1:16" s="7" customFormat="1" ht="13.5" customHeight="1" thickBot="1">
      <c r="A372" s="164">
        <v>314</v>
      </c>
      <c r="B372" s="173">
        <v>742</v>
      </c>
      <c r="C372" s="174"/>
      <c r="D372" s="175" t="s">
        <v>286</v>
      </c>
      <c r="E372" s="176"/>
      <c r="F372" s="177">
        <v>50</v>
      </c>
      <c r="G372" s="178"/>
      <c r="H372" s="178"/>
      <c r="I372" s="178"/>
      <c r="J372" s="179"/>
    </row>
    <row r="373" spans="1:16" ht="12" customHeight="1" thickBot="1"/>
    <row r="374" spans="1:16" s="91" customFormat="1" ht="30.75" customHeight="1">
      <c r="A374" s="231">
        <v>315</v>
      </c>
      <c r="B374" s="232"/>
      <c r="C374" s="232" t="s">
        <v>344</v>
      </c>
      <c r="D374" s="232" t="s">
        <v>345</v>
      </c>
      <c r="E374" s="232"/>
      <c r="F374" s="233"/>
      <c r="G374" s="234"/>
      <c r="H374" s="235">
        <f>SUM(H375:H378)</f>
        <v>0</v>
      </c>
      <c r="I374" s="235">
        <f>SUM(I375:I377)</f>
        <v>0</v>
      </c>
      <c r="J374" s="236">
        <f>SUM(J375:J378)</f>
        <v>0</v>
      </c>
      <c r="L374" s="237"/>
      <c r="M374" s="237"/>
      <c r="N374" s="238"/>
      <c r="O374" s="238"/>
      <c r="P374" s="238"/>
    </row>
    <row r="375" spans="1:16" s="91" customFormat="1" ht="43.5" customHeight="1">
      <c r="A375" s="239">
        <v>316</v>
      </c>
      <c r="B375" s="129" t="s">
        <v>36</v>
      </c>
      <c r="C375" s="240" t="s">
        <v>348</v>
      </c>
      <c r="D375" s="241" t="s">
        <v>346</v>
      </c>
      <c r="E375" s="242" t="s">
        <v>26</v>
      </c>
      <c r="F375" s="243">
        <v>32</v>
      </c>
      <c r="G375" s="134">
        <v>849</v>
      </c>
      <c r="H375" s="134"/>
      <c r="I375" s="134"/>
      <c r="J375" s="244"/>
      <c r="L375" s="237"/>
      <c r="M375" s="237"/>
      <c r="N375" s="237"/>
      <c r="O375" s="237"/>
      <c r="P375" s="238"/>
    </row>
    <row r="376" spans="1:16" s="91" customFormat="1" ht="13.5" customHeight="1">
      <c r="A376" s="163">
        <v>317</v>
      </c>
      <c r="B376" s="62">
        <v>742</v>
      </c>
      <c r="C376" s="129"/>
      <c r="D376" s="57" t="s">
        <v>350</v>
      </c>
      <c r="E376" s="88"/>
      <c r="F376" s="133">
        <v>32</v>
      </c>
      <c r="G376" s="134"/>
      <c r="H376" s="134"/>
      <c r="I376" s="134"/>
      <c r="J376" s="172"/>
    </row>
    <row r="377" spans="1:16" s="91" customFormat="1" ht="55.5" customHeight="1" thickBot="1">
      <c r="A377" s="245">
        <v>318</v>
      </c>
      <c r="B377" s="246"/>
      <c r="C377" s="247" t="s">
        <v>349</v>
      </c>
      <c r="D377" s="248" t="s">
        <v>347</v>
      </c>
      <c r="E377" s="249" t="s">
        <v>26</v>
      </c>
      <c r="F377" s="250">
        <v>32</v>
      </c>
      <c r="G377" s="251"/>
      <c r="H377" s="252"/>
      <c r="I377" s="253"/>
      <c r="J377" s="254"/>
      <c r="L377" s="237"/>
      <c r="M377" s="237"/>
      <c r="N377" s="237"/>
      <c r="O377" s="237"/>
      <c r="P377" s="238"/>
    </row>
    <row r="381" spans="1:16" ht="12" customHeight="1" thickBot="1"/>
    <row r="382" spans="1:16" s="7" customFormat="1" ht="30.75" customHeight="1">
      <c r="A382" s="139">
        <v>213</v>
      </c>
      <c r="B382" s="140"/>
      <c r="C382" s="140" t="s">
        <v>287</v>
      </c>
      <c r="D382" s="140" t="s">
        <v>288</v>
      </c>
      <c r="E382" s="140"/>
      <c r="F382" s="141"/>
      <c r="G382" s="142"/>
      <c r="H382" s="143">
        <f>SUM(H383:H385)</f>
        <v>0</v>
      </c>
      <c r="I382" s="143">
        <f>SUM(I383:I385)</f>
        <v>0</v>
      </c>
      <c r="J382" s="144">
        <f>SUM(J383:J385)</f>
        <v>0</v>
      </c>
      <c r="L382" s="145"/>
      <c r="M382" s="145"/>
      <c r="N382" s="146"/>
      <c r="O382" s="146"/>
      <c r="P382" s="146"/>
    </row>
    <row r="383" spans="1:16" s="7" customFormat="1" ht="43.5" customHeight="1">
      <c r="A383" s="136"/>
      <c r="B383" s="115"/>
      <c r="C383" s="103" t="s">
        <v>289</v>
      </c>
      <c r="D383" s="104" t="s">
        <v>290</v>
      </c>
      <c r="E383" s="105" t="s">
        <v>26</v>
      </c>
      <c r="F383" s="106">
        <v>1</v>
      </c>
      <c r="G383" s="60"/>
      <c r="H383" s="60"/>
      <c r="I383" s="107"/>
      <c r="J383" s="108"/>
      <c r="L383" s="145"/>
      <c r="M383" s="145"/>
      <c r="N383" s="145"/>
      <c r="O383" s="145"/>
      <c r="P383" s="146"/>
    </row>
    <row r="384" spans="1:16" s="7" customFormat="1" ht="55.5" customHeight="1">
      <c r="A384" s="136"/>
      <c r="B384" s="42"/>
      <c r="C384" s="147" t="s">
        <v>291</v>
      </c>
      <c r="D384" s="180" t="s">
        <v>292</v>
      </c>
      <c r="E384" s="105" t="s">
        <v>26</v>
      </c>
      <c r="F384" s="181">
        <v>5</v>
      </c>
      <c r="G384" s="56"/>
      <c r="H384" s="56"/>
      <c r="I384" s="107"/>
      <c r="J384" s="108"/>
      <c r="L384" s="145"/>
      <c r="M384" s="145"/>
      <c r="N384" s="145"/>
      <c r="O384" s="145"/>
      <c r="P384" s="146"/>
    </row>
    <row r="385" spans="1:10" s="7" customFormat="1" ht="13.5" customHeight="1" thickBot="1">
      <c r="A385" s="151">
        <v>226</v>
      </c>
      <c r="B385" s="152" t="s">
        <v>95</v>
      </c>
      <c r="C385" s="152">
        <v>13254000</v>
      </c>
      <c r="D385" s="152" t="s">
        <v>293</v>
      </c>
      <c r="E385" s="182" t="s">
        <v>26</v>
      </c>
      <c r="F385" s="153">
        <v>60000</v>
      </c>
      <c r="G385" s="154">
        <v>0</v>
      </c>
      <c r="H385" s="154"/>
      <c r="I385" s="154"/>
      <c r="J385" s="155"/>
    </row>
  </sheetData>
  <mergeCells count="1">
    <mergeCell ref="A1:J1"/>
  </mergeCells>
  <pageMargins left="0.39370078740157483" right="0.39370078740157483" top="0.78740157480314965" bottom="0.78740157480314965" header="0" footer="0"/>
  <pageSetup paperSize="9" scale="71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DATOVÉ ROZVODY ,STRUKTUROVANÁ K</vt:lpstr>
      <vt:lpstr>'DATOVÉ ROZVODY ,STRUKTUROVANÁ K'!Názvy_tisku</vt:lpstr>
      <vt:lpstr>'DATOVÉ ROZVODY ,STRUKTUROVANÁ 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2021-09-14T09:36:38Z</cp:lastPrinted>
  <dcterms:created xsi:type="dcterms:W3CDTF">2021-09-11T19:40:44Z</dcterms:created>
  <dcterms:modified xsi:type="dcterms:W3CDTF">2021-09-14T09:37:20Z</dcterms:modified>
</cp:coreProperties>
</file>